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yh-19-00021585\給付担当\06 処遇改善\R5\120_事務改善に向けた取組\050_R５計画様式・テキスト検討\010_様式\研修受講履歴一覧\"/>
    </mc:Choice>
  </mc:AlternateContent>
  <xr:revisionPtr revIDLastSave="0" documentId="8_{BB87A772-3B03-4666-ABB9-6A3C8A19CD66}" xr6:coauthVersionLast="47" xr6:coauthVersionMax="47" xr10:uidLastSave="{00000000-0000-0000-0000-000000000000}"/>
  <workbookProtection workbookAlgorithmName="SHA-512" workbookHashValue="dNcEjEWCvqrKq+gAEyiyGVpaSahgCIS8dOm57wNywnSrUO++dIs27QcG3m8GcsM2SZwrlZHqOwKj/80C/ZSfYg==" workbookSaltValue="fKydOvQpcb0Hvj48RZYzqw==" workbookSpinCount="100000" lockStructure="1"/>
  <bookViews>
    <workbookView xWindow="-120" yWindow="-120" windowWidth="20730" windowHeight="11040" firstSheet="2" activeTab="2" xr2:uid="{00000000-000D-0000-FFFF-FFFF00000000}"/>
  </bookViews>
  <sheets>
    <sheet name="幼稚園・認定こども園 (記載例)" sheetId="2" state="hidden" r:id="rId1"/>
    <sheet name="マスタ " sheetId="7" state="hidden" r:id="rId2"/>
    <sheet name="①集計表" sheetId="8" r:id="rId3"/>
    <sheet name="②名簿(1)" sheetId="6" r:id="rId4"/>
    <sheet name="②名簿(2)" sheetId="9" r:id="rId5"/>
    <sheet name="②名簿(3)" sheetId="10" r:id="rId6"/>
    <sheet name="②名簿(4)" sheetId="11" r:id="rId7"/>
    <sheet name="②名簿(5)" sheetId="12" r:id="rId8"/>
    <sheet name="②名簿(6)" sheetId="13" r:id="rId9"/>
    <sheet name="②名簿(7)" sheetId="14" r:id="rId10"/>
    <sheet name="②名簿(8)" sheetId="15" r:id="rId11"/>
    <sheet name="②名簿(9)" sheetId="16" r:id="rId12"/>
    <sheet name="②名簿(10)" sheetId="17" r:id="rId13"/>
    <sheet name="②名簿(11)" sheetId="18" r:id="rId14"/>
    <sheet name="②名簿(12)" sheetId="19" r:id="rId15"/>
    <sheet name="②名簿(13)" sheetId="20" r:id="rId16"/>
    <sheet name="②名簿(14)" sheetId="21" r:id="rId17"/>
    <sheet name="②名簿(15)" sheetId="22" r:id="rId18"/>
    <sheet name="②名簿(16)" sheetId="23" r:id="rId19"/>
    <sheet name="②名簿(17)" sheetId="24" r:id="rId20"/>
    <sheet name="②名簿(18)" sheetId="25" r:id="rId21"/>
    <sheet name="②名簿(19)" sheetId="26" r:id="rId22"/>
    <sheet name="②名簿(20)" sheetId="27" r:id="rId23"/>
  </sheets>
  <definedNames>
    <definedName name="_xlnm.Print_Area" localSheetId="2">①集計表!$A$1:$H$31</definedName>
    <definedName name="_xlnm.Print_Area" localSheetId="3">'②名簿(1)'!$A$1:$L$30</definedName>
    <definedName name="_xlnm.Print_Area" localSheetId="12">'②名簿(10)'!$A$1:$L$30</definedName>
    <definedName name="_xlnm.Print_Area" localSheetId="13">'②名簿(11)'!$A$1:$L$30</definedName>
    <definedName name="_xlnm.Print_Area" localSheetId="14">'②名簿(12)'!$A$1:$L$30</definedName>
    <definedName name="_xlnm.Print_Area" localSheetId="15">'②名簿(13)'!$A$1:$L$30</definedName>
    <definedName name="_xlnm.Print_Area" localSheetId="16">'②名簿(14)'!$A$1:$L$30</definedName>
    <definedName name="_xlnm.Print_Area" localSheetId="17">'②名簿(15)'!$A$1:$L$30</definedName>
    <definedName name="_xlnm.Print_Area" localSheetId="18">'②名簿(16)'!$A$1:$L$30</definedName>
    <definedName name="_xlnm.Print_Area" localSheetId="19">'②名簿(17)'!$A$1:$L$30</definedName>
    <definedName name="_xlnm.Print_Area" localSheetId="20">'②名簿(18)'!$A$1:$L$30</definedName>
    <definedName name="_xlnm.Print_Area" localSheetId="21">'②名簿(19)'!$A$1:$L$30</definedName>
    <definedName name="_xlnm.Print_Area" localSheetId="4">'②名簿(2)'!$A$1:$L$30</definedName>
    <definedName name="_xlnm.Print_Area" localSheetId="22">'②名簿(20)'!$A$1:$M$30</definedName>
    <definedName name="_xlnm.Print_Area" localSheetId="5">'②名簿(3)'!$A$1:$L$30</definedName>
    <definedName name="_xlnm.Print_Area" localSheetId="6">'②名簿(4)'!$A$1:$L$30</definedName>
    <definedName name="_xlnm.Print_Area" localSheetId="7">'②名簿(5)'!$A$1:$L$30</definedName>
    <definedName name="_xlnm.Print_Area" localSheetId="8">'②名簿(6)'!$A$1:$L$30</definedName>
    <definedName name="_xlnm.Print_Area" localSheetId="9">'②名簿(7)'!$A$1:$L$30</definedName>
    <definedName name="_xlnm.Print_Area" localSheetId="10">'②名簿(8)'!$A$1:$L$30</definedName>
    <definedName name="_xlnm.Print_Area" localSheetId="11">'②名簿(9)'!$A$1:$L$30</definedName>
    <definedName name="_xlnm.Print_Area" localSheetId="0">'幼稚園・認定こども園 (記載例)'!$A$1:$I$40</definedName>
    <definedName name="職員処遇改善費の対象者のためなし" localSheetId="1">'マスタ '!$L$3:$L$10</definedName>
    <definedName name="職務分野別リーダー" localSheetId="1">'マスタ '!$K$3:$K$10</definedName>
    <definedName name="専門リーダー" localSheetId="1">'マスタ '!$J$3:$J$13</definedName>
    <definedName name="認定こども園専門リーダー">'マスタ '!$J$3:$J$8</definedName>
    <definedName name="認定こども園中核リーダー">'マスタ '!$H$3:$H$9</definedName>
    <definedName name="副主任保育士" localSheetId="1">'マスタ '!$G$3:$G$13</definedName>
    <definedName name="幼稚園専門リーダー">'マスタ '!$I$3:$I$7</definedName>
    <definedName name="幼稚園中核リーダー">'マスタ '!$G$3:$G$8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7" l="1"/>
  <c r="J25" i="26"/>
  <c r="J25" i="25"/>
  <c r="J25" i="24"/>
  <c r="J25" i="23"/>
  <c r="J25" i="22"/>
  <c r="J25" i="21" l="1"/>
  <c r="J25" i="20"/>
  <c r="J25" i="19"/>
  <c r="J25" i="18" l="1"/>
  <c r="J25" i="17" l="1"/>
  <c r="J25" i="16" l="1"/>
  <c r="J25" i="15"/>
  <c r="J25" i="14"/>
  <c r="J25" i="13"/>
  <c r="J25" i="12"/>
  <c r="J25" i="11" l="1"/>
  <c r="J25" i="9"/>
  <c r="J25" i="6"/>
  <c r="J25" i="10"/>
  <c r="G27" i="8" l="1"/>
  <c r="G25" i="8"/>
  <c r="G22" i="8"/>
  <c r="G14" i="8"/>
  <c r="F29" i="8"/>
  <c r="F27" i="8"/>
  <c r="F25" i="8"/>
  <c r="F24" i="8"/>
  <c r="F23" i="8"/>
  <c r="F22" i="8"/>
  <c r="F21" i="8"/>
  <c r="F20" i="8"/>
  <c r="F19" i="8"/>
  <c r="F18" i="8"/>
  <c r="F16" i="8"/>
  <c r="E29" i="8"/>
  <c r="E27" i="8"/>
  <c r="E25" i="8"/>
  <c r="E24" i="8"/>
  <c r="E23" i="8"/>
  <c r="E22" i="8"/>
  <c r="E21" i="8"/>
  <c r="E20" i="8"/>
  <c r="E19" i="8"/>
  <c r="E18" i="8"/>
  <c r="E16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K25" i="27"/>
  <c r="E31" i="8" s="1"/>
  <c r="I25" i="27"/>
  <c r="F31" i="8" s="1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M10" i="27"/>
  <c r="J10" i="27"/>
  <c r="G31" i="8" s="1"/>
  <c r="K7" i="27"/>
  <c r="K6" i="27"/>
  <c r="K5" i="27"/>
  <c r="K4" i="27"/>
  <c r="N4" i="27" s="1"/>
  <c r="K3" i="27"/>
  <c r="E1" i="27"/>
  <c r="K25" i="26"/>
  <c r="E30" i="8" s="1"/>
  <c r="I25" i="26"/>
  <c r="F30" i="8" s="1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M10" i="26"/>
  <c r="J10" i="26"/>
  <c r="K7" i="26"/>
  <c r="K6" i="26"/>
  <c r="K5" i="26"/>
  <c r="K4" i="26"/>
  <c r="N4" i="26" s="1"/>
  <c r="K3" i="26"/>
  <c r="E1" i="26"/>
  <c r="K25" i="25"/>
  <c r="I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M10" i="25"/>
  <c r="J10" i="25"/>
  <c r="G29" i="8" s="1"/>
  <c r="K7" i="25"/>
  <c r="K6" i="25"/>
  <c r="K5" i="25"/>
  <c r="K4" i="25"/>
  <c r="N4" i="25" s="1"/>
  <c r="K3" i="25"/>
  <c r="E1" i="25"/>
  <c r="K25" i="24"/>
  <c r="E28" i="8" s="1"/>
  <c r="I25" i="24"/>
  <c r="F28" i="8" s="1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M10" i="24"/>
  <c r="J10" i="24"/>
  <c r="G28" i="8" s="1"/>
  <c r="K7" i="24"/>
  <c r="K6" i="24"/>
  <c r="K5" i="24"/>
  <c r="K4" i="24"/>
  <c r="N4" i="24" s="1"/>
  <c r="K3" i="24"/>
  <c r="E1" i="24"/>
  <c r="K25" i="23"/>
  <c r="I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M10" i="23"/>
  <c r="J10" i="23"/>
  <c r="K7" i="23"/>
  <c r="K6" i="23"/>
  <c r="K5" i="23"/>
  <c r="K4" i="23"/>
  <c r="N4" i="23" s="1"/>
  <c r="K3" i="23"/>
  <c r="E1" i="23"/>
  <c r="K25" i="22"/>
  <c r="E26" i="8" s="1"/>
  <c r="G26" i="8"/>
  <c r="I25" i="22"/>
  <c r="F26" i="8" s="1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M10" i="22"/>
  <c r="J10" i="22"/>
  <c r="K7" i="22"/>
  <c r="K6" i="22"/>
  <c r="K5" i="22"/>
  <c r="K4" i="22"/>
  <c r="N4" i="22" s="1"/>
  <c r="K3" i="22"/>
  <c r="E1" i="22"/>
  <c r="K25" i="21"/>
  <c r="I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M10" i="21"/>
  <c r="J10" i="21"/>
  <c r="K7" i="21"/>
  <c r="K6" i="21"/>
  <c r="K5" i="21"/>
  <c r="K4" i="21"/>
  <c r="N4" i="21" s="1"/>
  <c r="K3" i="21"/>
  <c r="E1" i="21"/>
  <c r="K25" i="20"/>
  <c r="I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M10" i="20"/>
  <c r="J10" i="20"/>
  <c r="G24" i="8" s="1"/>
  <c r="K7" i="20"/>
  <c r="K6" i="20"/>
  <c r="K5" i="20"/>
  <c r="K4" i="20"/>
  <c r="N4" i="20" s="1"/>
  <c r="K3" i="20"/>
  <c r="E1" i="20"/>
  <c r="K25" i="19"/>
  <c r="I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M10" i="19"/>
  <c r="J10" i="19"/>
  <c r="G23" i="8" s="1"/>
  <c r="K7" i="19"/>
  <c r="K6" i="19"/>
  <c r="K5" i="19"/>
  <c r="K4" i="19"/>
  <c r="N4" i="19" s="1"/>
  <c r="K3" i="19"/>
  <c r="E1" i="19"/>
  <c r="K25" i="18"/>
  <c r="I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M10" i="18"/>
  <c r="J10" i="18"/>
  <c r="K7" i="18"/>
  <c r="K6" i="18"/>
  <c r="K5" i="18"/>
  <c r="K4" i="18"/>
  <c r="N4" i="18" s="1"/>
  <c r="K3" i="18"/>
  <c r="E1" i="18"/>
  <c r="K25" i="17"/>
  <c r="I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M10" i="17"/>
  <c r="J10" i="17"/>
  <c r="G21" i="8" s="1"/>
  <c r="K7" i="17"/>
  <c r="K6" i="17"/>
  <c r="K5" i="17"/>
  <c r="K4" i="17"/>
  <c r="N4" i="17" s="1"/>
  <c r="K3" i="17"/>
  <c r="E1" i="17"/>
  <c r="K25" i="16"/>
  <c r="I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M10" i="16"/>
  <c r="J10" i="16"/>
  <c r="G20" i="8" s="1"/>
  <c r="K7" i="16"/>
  <c r="K6" i="16"/>
  <c r="K5" i="16"/>
  <c r="K4" i="16"/>
  <c r="N4" i="16" s="1"/>
  <c r="K3" i="16"/>
  <c r="E1" i="16"/>
  <c r="K25" i="15"/>
  <c r="I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G19" i="8" s="1"/>
  <c r="J11" i="15"/>
  <c r="M10" i="15"/>
  <c r="J10" i="15"/>
  <c r="K7" i="15"/>
  <c r="K6" i="15"/>
  <c r="K5" i="15"/>
  <c r="K4" i="15"/>
  <c r="N4" i="15" s="1"/>
  <c r="K3" i="15"/>
  <c r="E1" i="15"/>
  <c r="K25" i="14"/>
  <c r="I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M10" i="14"/>
  <c r="J10" i="14"/>
  <c r="G18" i="8" s="1"/>
  <c r="K7" i="14"/>
  <c r="K6" i="14"/>
  <c r="K5" i="14"/>
  <c r="K4" i="14"/>
  <c r="N4" i="14" s="1"/>
  <c r="K3" i="14"/>
  <c r="E1" i="14"/>
  <c r="K25" i="13"/>
  <c r="E17" i="8" s="1"/>
  <c r="I25" i="13"/>
  <c r="F17" i="8" s="1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G17" i="8" s="1"/>
  <c r="J11" i="13"/>
  <c r="M10" i="13"/>
  <c r="J10" i="13"/>
  <c r="K7" i="13"/>
  <c r="K6" i="13"/>
  <c r="K5" i="13"/>
  <c r="K4" i="13"/>
  <c r="N4" i="13" s="1"/>
  <c r="K3" i="13"/>
  <c r="E1" i="13"/>
  <c r="K25" i="12"/>
  <c r="I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M10" i="12"/>
  <c r="J10" i="12"/>
  <c r="G16" i="8" s="1"/>
  <c r="K7" i="12"/>
  <c r="K6" i="12"/>
  <c r="K5" i="12"/>
  <c r="K4" i="12"/>
  <c r="N4" i="12" s="1"/>
  <c r="K3" i="12"/>
  <c r="E1" i="12"/>
  <c r="K25" i="11"/>
  <c r="E15" i="8" s="1"/>
  <c r="I25" i="11"/>
  <c r="F15" i="8" s="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M10" i="11"/>
  <c r="J10" i="11"/>
  <c r="K7" i="11"/>
  <c r="K6" i="11"/>
  <c r="K5" i="11"/>
  <c r="K4" i="11"/>
  <c r="N4" i="11" s="1"/>
  <c r="K3" i="11"/>
  <c r="E1" i="11"/>
  <c r="K25" i="10"/>
  <c r="E14" i="8" s="1"/>
  <c r="I25" i="10"/>
  <c r="F14" i="8" s="1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M10" i="10"/>
  <c r="J10" i="10"/>
  <c r="K7" i="10"/>
  <c r="K6" i="10"/>
  <c r="K5" i="10"/>
  <c r="K4" i="10"/>
  <c r="N4" i="10" s="1"/>
  <c r="K3" i="10"/>
  <c r="E1" i="10"/>
  <c r="K25" i="9"/>
  <c r="E13" i="8" s="1"/>
  <c r="I25" i="9"/>
  <c r="F13" i="8" s="1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M10" i="9"/>
  <c r="J10" i="9"/>
  <c r="G13" i="8" s="1"/>
  <c r="K7" i="9"/>
  <c r="K6" i="9"/>
  <c r="K5" i="9"/>
  <c r="K4" i="9"/>
  <c r="N4" i="9" s="1"/>
  <c r="K3" i="9"/>
  <c r="E1" i="9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G15" i="8" l="1"/>
  <c r="G30" i="8"/>
  <c r="J10" i="6" l="1"/>
  <c r="K25" i="6" l="1"/>
  <c r="H31" i="8" s="1"/>
  <c r="I25" i="6"/>
  <c r="M10" i="6"/>
  <c r="K7" i="6"/>
  <c r="K6" i="6"/>
  <c r="K5" i="6"/>
  <c r="K4" i="6"/>
  <c r="N4" i="6" s="1"/>
  <c r="K3" i="6"/>
  <c r="E1" i="6"/>
  <c r="H29" i="8"/>
  <c r="H28" i="8"/>
  <c r="H27" i="8"/>
  <c r="H25" i="8"/>
  <c r="H24" i="8"/>
  <c r="H23" i="8"/>
  <c r="H21" i="8"/>
  <c r="H20" i="8"/>
  <c r="H19" i="8"/>
  <c r="H17" i="8"/>
  <c r="H16" i="8"/>
  <c r="H15" i="8"/>
  <c r="H13" i="8"/>
  <c r="B12" i="8"/>
  <c r="L2" i="7"/>
  <c r="K2" i="7"/>
  <c r="G29" i="2"/>
  <c r="E12" i="8" l="1"/>
  <c r="H12" i="8" s="1"/>
  <c r="H14" i="8"/>
  <c r="H18" i="8"/>
  <c r="H22" i="8"/>
  <c r="H26" i="8"/>
  <c r="H30" i="8"/>
  <c r="F12" i="8"/>
  <c r="G1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hokkaido</author>
  </authors>
  <commentList>
    <comment ref="A26" authorId="0" shapeId="0" xr:uid="{00000000-0006-0000-0000-000001000000}">
      <text>
        <r>
          <rPr>
            <sz val="11"/>
            <color indexed="81"/>
            <rFont val="メイリオ"/>
            <family val="3"/>
            <charset val="128"/>
          </rPr>
          <t>中核リーダーは15時間以上必須</t>
        </r>
      </text>
    </comment>
    <comment ref="A27" authorId="0" shapeId="0" xr:uid="{00000000-0006-0000-0000-000002000000}">
      <text>
        <r>
          <rPr>
            <sz val="11"/>
            <color indexed="81"/>
            <rFont val="メイリオ"/>
            <family val="3"/>
            <charset val="128"/>
          </rPr>
          <t>中核リーダー、専門リーダーは15時間以内
若手リーダーは４時間以内
園内研修（幼稚園等）を対象としたい場合は、別途「園内研修実施状況」を添付すること</t>
        </r>
      </text>
    </comment>
    <comment ref="G29" authorId="1" shapeId="0" xr:uid="{00000000-0006-0000-0000-000003000000}">
      <text>
        <r>
          <rPr>
            <sz val="11"/>
            <color indexed="81"/>
            <rFont val="メイリオ"/>
            <family val="3"/>
            <charset val="128"/>
          </rPr>
          <t>中核リーダー、専門リーダーは60時間以上必須
（R5～段階的に要件適用）
若手リーダーは15時間以上必須（R6～要件適用）</t>
        </r>
      </text>
    </comment>
  </commentList>
</comments>
</file>

<file path=xl/sharedStrings.xml><?xml version="1.0" encoding="utf-8"?>
<sst xmlns="http://schemas.openxmlformats.org/spreadsheetml/2006/main" count="721" uniqueCount="131">
  <si>
    <t>備考</t>
    <rPh sb="0" eb="2">
      <t>ビコウ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</si>
  <si>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</si>
  <si>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職位</t>
    <rPh sb="0" eb="2">
      <t>ショクイ</t>
    </rPh>
    <phoneticPr fontId="1"/>
  </si>
  <si>
    <t>実施主体</t>
    <rPh sb="0" eb="2">
      <t>ジッシ</t>
    </rPh>
    <rPh sb="2" eb="4">
      <t>シュタイ</t>
    </rPh>
    <phoneticPr fontId="1"/>
  </si>
  <si>
    <t>氏名</t>
    <rPh sb="0" eb="2">
      <t>シメイ</t>
    </rPh>
    <phoneticPr fontId="1"/>
  </si>
  <si>
    <t>研修名</t>
    <rPh sb="0" eb="2">
      <t>ケンシュウ</t>
    </rPh>
    <rPh sb="2" eb="3">
      <t>メイ</t>
    </rPh>
    <phoneticPr fontId="1"/>
  </si>
  <si>
    <t>○○　○○</t>
  </si>
  <si>
    <t>講義名・テーマ</t>
    <rPh sb="0" eb="2">
      <t>コウギ</t>
    </rPh>
    <rPh sb="2" eb="3">
      <t>メイ</t>
    </rPh>
    <phoneticPr fontId="1"/>
  </si>
  <si>
    <t>研修分野</t>
    <rPh sb="0" eb="2">
      <t>ケンシュウ</t>
    </rPh>
    <rPh sb="2" eb="4">
      <t>ブンヤ</t>
    </rPh>
    <phoneticPr fontId="1"/>
  </si>
  <si>
    <t>○○協会</t>
    <rPh sb="2" eb="4">
      <t>キョウカイ</t>
    </rPh>
    <phoneticPr fontId="1"/>
  </si>
  <si>
    <t>マネジメント研修</t>
    <rPh sb="6" eb="8">
      <t>ケンシュウ</t>
    </rPh>
    <phoneticPr fontId="1"/>
  </si>
  <si>
    <t>保育実践研修（H29～R1）</t>
    <rPh sb="0" eb="2">
      <t>ホイク</t>
    </rPh>
    <rPh sb="2" eb="4">
      <t>ジッセン</t>
    </rPh>
    <rPh sb="4" eb="6">
      <t>ケンシュウ</t>
    </rPh>
    <phoneticPr fontId="1"/>
  </si>
  <si>
    <t>修了証番号</t>
    <rPh sb="0" eb="3">
      <t>シュウリョウショウ</t>
    </rPh>
    <rPh sb="3" eb="5">
      <t>バンゴウ</t>
    </rPh>
    <phoneticPr fontId="1"/>
  </si>
  <si>
    <t>施設・事業所番号</t>
    <rPh sb="6" eb="8">
      <t>バンゴウ</t>
    </rPh>
    <phoneticPr fontId="1"/>
  </si>
  <si>
    <t>所在区</t>
    <phoneticPr fontId="1"/>
  </si>
  <si>
    <t>区</t>
    <rPh sb="0" eb="1">
      <t>ク</t>
    </rPh>
    <phoneticPr fontId="1"/>
  </si>
  <si>
    <t>記入方法等</t>
    <rPh sb="0" eb="2">
      <t>キニュウ</t>
    </rPh>
    <rPh sb="2" eb="4">
      <t>ホウホウ</t>
    </rPh>
    <rPh sb="4" eb="5">
      <t>トウ</t>
    </rPh>
    <phoneticPr fontId="1"/>
  </si>
  <si>
    <t>職位</t>
    <rPh sb="0" eb="2">
      <t>ショクイ</t>
    </rPh>
    <phoneticPr fontId="1"/>
  </si>
  <si>
    <t>氏名</t>
    <rPh sb="0" eb="2">
      <t>シメイ</t>
    </rPh>
    <phoneticPr fontId="1"/>
  </si>
  <si>
    <t>施設・事業種別</t>
    <rPh sb="0" eb="2">
      <t>シセツ</t>
    </rPh>
    <rPh sb="3" eb="7">
      <t>ジギョウシュベツ</t>
    </rPh>
    <phoneticPr fontId="1"/>
  </si>
  <si>
    <t>幼稚園</t>
  </si>
  <si>
    <t>141005xxxxxxx</t>
    <phoneticPr fontId="1"/>
  </si>
  <si>
    <t>研修受講履歴</t>
    <rPh sb="0" eb="2">
      <t>ケンシュウ</t>
    </rPh>
    <rPh sb="2" eb="4">
      <t>ジュコウ</t>
    </rPh>
    <rPh sb="4" eb="6">
      <t>リレキ</t>
    </rPh>
    <phoneticPr fontId="1"/>
  </si>
  <si>
    <t>No</t>
    <phoneticPr fontId="1"/>
  </si>
  <si>
    <t>幼児教育推進センター</t>
    <rPh sb="0" eb="2">
      <t>ヨウジ</t>
    </rPh>
    <rPh sb="2" eb="4">
      <t>キョウイク</t>
    </rPh>
    <rPh sb="4" eb="6">
      <t>スイシン</t>
    </rPh>
    <phoneticPr fontId="1"/>
  </si>
  <si>
    <t>△□○△研修（※研修の名称）</t>
    <rPh sb="4" eb="6">
      <t>ケンシュウ</t>
    </rPh>
    <rPh sb="8" eb="10">
      <t>ケンシュウ</t>
    </rPh>
    <rPh sb="11" eb="13">
      <t>メイショウ</t>
    </rPh>
    <phoneticPr fontId="1"/>
  </si>
  <si>
    <t>○△□○△□（※講義の名称等）</t>
    <rPh sb="8" eb="10">
      <t>コウギ</t>
    </rPh>
    <rPh sb="11" eb="13">
      <t>メイショウ</t>
    </rPh>
    <rPh sb="13" eb="14">
      <t>トウ</t>
    </rPh>
    <phoneticPr fontId="1"/>
  </si>
  <si>
    <t>その他</t>
    <rPh sb="2" eb="3">
      <t>ホカ</t>
    </rPh>
    <phoneticPr fontId="1"/>
  </si>
  <si>
    <t>△□○△研修</t>
    <rPh sb="4" eb="6">
      <t>ケンシュウ</t>
    </rPh>
    <phoneticPr fontId="1"/>
  </si>
  <si>
    <t>○▲□○▲■</t>
  </si>
  <si>
    <t>●△■○セミナー</t>
  </si>
  <si>
    <t>●△■○△□</t>
  </si>
  <si>
    <t>▲□○▲研修</t>
    <rPh sb="4" eb="6">
      <t>ケンシュウ</t>
    </rPh>
    <phoneticPr fontId="1"/>
  </si>
  <si>
    <t>○▲□○▲□</t>
  </si>
  <si>
    <t>■○△□大会</t>
    <rPh sb="4" eb="6">
      <t>タイカイ</t>
    </rPh>
    <phoneticPr fontId="1"/>
  </si>
  <si>
    <t>○△■○△■</t>
  </si>
  <si>
    <t>●△□○△■</t>
  </si>
  <si>
    <t>令和５年度　研修受講履歴一覧（幼稚園・認定こども園）</t>
    <rPh sb="0" eb="2">
      <t>レイワ</t>
    </rPh>
    <rPh sb="3" eb="4">
      <t>ネン</t>
    </rPh>
    <rPh sb="4" eb="5">
      <t>ド</t>
    </rPh>
    <rPh sb="6" eb="8">
      <t>ケンシュウ</t>
    </rPh>
    <rPh sb="8" eb="10">
      <t>ジュコウ</t>
    </rPh>
    <rPh sb="10" eb="12">
      <t>リレキ</t>
    </rPh>
    <rPh sb="12" eb="14">
      <t>イチラン</t>
    </rPh>
    <rPh sb="15" eb="18">
      <t>ヨウチエン</t>
    </rPh>
    <rPh sb="19" eb="21">
      <t>ニンテイ</t>
    </rPh>
    <rPh sb="24" eb="25">
      <t>エン</t>
    </rPh>
    <phoneticPr fontId="1"/>
  </si>
  <si>
    <t>園内研修</t>
    <rPh sb="0" eb="2">
      <t>エンナイ</t>
    </rPh>
    <rPh sb="2" eb="4">
      <t>ケンシュウ</t>
    </rPh>
    <phoneticPr fontId="1"/>
  </si>
  <si>
    <t>保育士等キャリアアップ研修</t>
    <rPh sb="0" eb="4">
      <t>ホイクシトウ</t>
    </rPh>
    <rPh sb="11" eb="13">
      <t>ケンシュウ</t>
    </rPh>
    <phoneticPr fontId="1"/>
  </si>
  <si>
    <t>○○幼稚園</t>
    <rPh sb="2" eb="5">
      <t>ヨウチエン</t>
    </rPh>
    <phoneticPr fontId="1"/>
  </si>
  <si>
    <t>マネジメント分野の修了時間数</t>
    <rPh sb="11" eb="13">
      <t>ジカン</t>
    </rPh>
    <rPh sb="13" eb="14">
      <t>スウ</t>
    </rPh>
    <phoneticPr fontId="1"/>
  </si>
  <si>
    <t>園内研修の修了時間数</t>
    <rPh sb="0" eb="2">
      <t>エンナイ</t>
    </rPh>
    <rPh sb="2" eb="4">
      <t>ケンシュウ</t>
    </rPh>
    <rPh sb="5" eb="7">
      <t>シュウリョウ</t>
    </rPh>
    <rPh sb="7" eb="9">
      <t>ジカン</t>
    </rPh>
    <rPh sb="9" eb="10">
      <t>スウ</t>
    </rPh>
    <phoneticPr fontId="1"/>
  </si>
  <si>
    <t>上記２つを除く修了時間数</t>
    <rPh sb="0" eb="2">
      <t>ジョウキ</t>
    </rPh>
    <rPh sb="5" eb="6">
      <t>ノゾ</t>
    </rPh>
    <rPh sb="9" eb="11">
      <t>ジカン</t>
    </rPh>
    <phoneticPr fontId="1"/>
  </si>
  <si>
    <t>合計</t>
    <rPh sb="0" eb="2">
      <t>ゴウケイ</t>
    </rPh>
    <phoneticPr fontId="1"/>
  </si>
  <si>
    <t>(1)　研修ごとに１行で記載する。ただし、マネジメント研修は別行で整理する。</t>
    <rPh sb="4" eb="6">
      <t>ケンシュウ</t>
    </rPh>
    <rPh sb="10" eb="11">
      <t>ギョウ</t>
    </rPh>
    <rPh sb="12" eb="14">
      <t>キサイ</t>
    </rPh>
    <rPh sb="27" eb="29">
      <t>ケンシュウ</t>
    </rPh>
    <rPh sb="30" eb="32">
      <t>ベツギョウ</t>
    </rPh>
    <rPh sb="33" eb="35">
      <t>セイリ</t>
    </rPh>
    <phoneticPr fontId="1"/>
  </si>
  <si>
    <t>(3)　「研修名」は、研修会の名称を記載する。</t>
    <phoneticPr fontId="1"/>
  </si>
  <si>
    <t>(4)　「講義名・テーマ」は、研修会における講義の名称やテーマ、分野（俯瞰図番号も可）を記入する。</t>
    <phoneticPr fontId="1"/>
  </si>
  <si>
    <t>(5)　「研修分野」は、「マネジメント研修」、「園内研修」、「保育士等キャリアアップ研修」、「保育実践研修(H29～R1)」、「その他」から選択する。</t>
    <rPh sb="31" eb="35">
      <t>ホイクシトウ</t>
    </rPh>
    <rPh sb="42" eb="44">
      <t>ケンシュウ</t>
    </rPh>
    <phoneticPr fontId="1"/>
  </si>
  <si>
    <t>横浜市</t>
    <rPh sb="0" eb="3">
      <t>ヨコハマシ</t>
    </rPh>
    <phoneticPr fontId="1"/>
  </si>
  <si>
    <t>よこはま☆保育・教育宣言研修</t>
    <rPh sb="5" eb="7">
      <t>ホイク</t>
    </rPh>
    <rPh sb="8" eb="10">
      <t>キョウイク</t>
    </rPh>
    <rPh sb="10" eb="12">
      <t>センゲン</t>
    </rPh>
    <rPh sb="12" eb="14">
      <t>ケンシュウ</t>
    </rPh>
    <phoneticPr fontId="1"/>
  </si>
  <si>
    <t>神奈川県</t>
    <rPh sb="0" eb="4">
      <t>カナガワケン</t>
    </rPh>
    <phoneticPr fontId="1"/>
  </si>
  <si>
    <t>保育エキスパート等研修</t>
    <rPh sb="0" eb="2">
      <t>ホイク</t>
    </rPh>
    <rPh sb="8" eb="9">
      <t>トウ</t>
    </rPh>
    <rPh sb="9" eb="11">
      <t>ケンシュウ</t>
    </rPh>
    <phoneticPr fontId="1"/>
  </si>
  <si>
    <t>幼児教育分野</t>
    <rPh sb="0" eb="6">
      <t>ヨウジキョウイクブンヤ</t>
    </rPh>
    <phoneticPr fontId="1"/>
  </si>
  <si>
    <t>(6)　「受講時間数」は、修了が認められた受講時間数を記入する。</t>
    <phoneticPr fontId="1"/>
  </si>
  <si>
    <t>(7)　キャリアアップ研修についても、分野数ではなく、時間数を入力する。</t>
    <rPh sb="19" eb="21">
      <t>ブンヤ</t>
    </rPh>
    <rPh sb="21" eb="22">
      <t>スウ</t>
    </rPh>
    <phoneticPr fontId="1"/>
  </si>
  <si>
    <t>H29.〇.〇</t>
    <phoneticPr fontId="1"/>
  </si>
  <si>
    <t>中核リーダー</t>
  </si>
  <si>
    <t>修了日</t>
    <rPh sb="0" eb="2">
      <t>シュウリョウ</t>
    </rPh>
    <rPh sb="2" eb="3">
      <t>ビ</t>
    </rPh>
    <phoneticPr fontId="1"/>
  </si>
  <si>
    <t>(2)　「修了日」は、研修修了証の年月日又は研修を受講した年月日を記入する。</t>
    <rPh sb="5" eb="7">
      <t>シュウリョウ</t>
    </rPh>
    <rPh sb="7" eb="8">
      <t>ビ</t>
    </rPh>
    <rPh sb="11" eb="13">
      <t>ケンシュウ</t>
    </rPh>
    <rPh sb="13" eb="15">
      <t>シュウリョウ</t>
    </rPh>
    <rPh sb="15" eb="16">
      <t>ショウ</t>
    </rPh>
    <rPh sb="17" eb="20">
      <t>ネンガッピ</t>
    </rPh>
    <rPh sb="20" eb="21">
      <t>マタ</t>
    </rPh>
    <rPh sb="22" eb="24">
      <t>ケンシュウ</t>
    </rPh>
    <rPh sb="25" eb="27">
      <t>ジュコウ</t>
    </rPh>
    <rPh sb="29" eb="32">
      <t>ネンガッピ</t>
    </rPh>
    <rPh sb="33" eb="35">
      <t>キニュウ</t>
    </rPh>
    <phoneticPr fontId="1"/>
  </si>
  <si>
    <t>(8)　園内研修（幼稚園等）を対象としたい場合は、「園内研修実施状況」を添付する。</t>
    <rPh sb="26" eb="28">
      <t>エンナイ</t>
    </rPh>
    <rPh sb="28" eb="30">
      <t>ケンシュウ</t>
    </rPh>
    <rPh sb="30" eb="34">
      <t>ジッシジョウキョウ</t>
    </rPh>
    <phoneticPr fontId="1"/>
  </si>
  <si>
    <t>幼稚園</t>
    <rPh sb="0" eb="3">
      <t>ヨウチエン</t>
    </rPh>
    <phoneticPr fontId="1"/>
  </si>
  <si>
    <t>幼稚園</t>
    <phoneticPr fontId="1"/>
  </si>
  <si>
    <t>認定こども園</t>
    <rPh sb="0" eb="2">
      <t>ニンテイ</t>
    </rPh>
    <rPh sb="5" eb="6">
      <t>エン</t>
    </rPh>
    <phoneticPr fontId="1"/>
  </si>
  <si>
    <t>中</t>
  </si>
  <si>
    <t>受講時間数
（単位：時間）</t>
    <rPh sb="0" eb="2">
      <t>ジュコウ</t>
    </rPh>
    <rPh sb="2" eb="4">
      <t>ジカン</t>
    </rPh>
    <rPh sb="4" eb="5">
      <t>スウ</t>
    </rPh>
    <rPh sb="7" eb="9">
      <t>タンイ</t>
    </rPh>
    <rPh sb="10" eb="12">
      <t>ジカン</t>
    </rPh>
    <phoneticPr fontId="1"/>
  </si>
  <si>
    <t>(9)　一覧の内容を確認できる資料（幼稚園教諭免許状更新講習修了証明書（履修証明書）の写し等）を施設において保管する。</t>
    <rPh sb="4" eb="6">
      <t>イチラン</t>
    </rPh>
    <rPh sb="7" eb="9">
      <t>ナイヨウ</t>
    </rPh>
    <rPh sb="10" eb="12">
      <t>カクニン</t>
    </rPh>
    <rPh sb="15" eb="17">
      <t>シリョウ</t>
    </rPh>
    <rPh sb="18" eb="23">
      <t>ヨウチエンキョウユ</t>
    </rPh>
    <rPh sb="23" eb="26">
      <t>メンキョジョウ</t>
    </rPh>
    <rPh sb="26" eb="28">
      <t>コウシン</t>
    </rPh>
    <rPh sb="28" eb="30">
      <t>コウシュウ</t>
    </rPh>
    <rPh sb="30" eb="32">
      <t>シュウリョウ</t>
    </rPh>
    <rPh sb="32" eb="35">
      <t>ショウメイショ</t>
    </rPh>
    <rPh sb="36" eb="38">
      <t>リシュウ</t>
    </rPh>
    <rPh sb="38" eb="41">
      <t>ショウメイショ</t>
    </rPh>
    <rPh sb="43" eb="44">
      <t>ウツ</t>
    </rPh>
    <rPh sb="45" eb="46">
      <t>ナド</t>
    </rPh>
    <rPh sb="48" eb="50">
      <t>シセツ</t>
    </rPh>
    <rPh sb="54" eb="56">
      <t>ホカン</t>
    </rPh>
    <phoneticPr fontId="1"/>
  </si>
  <si>
    <t>④その他都道府県が適当と認めた者</t>
    <phoneticPr fontId="1"/>
  </si>
  <si>
    <t>⑤園内における研修を企画・実施する幼稚園又は認定こども園</t>
    <phoneticPr fontId="1"/>
  </si>
  <si>
    <t>①都道府県又は市町村（教育委員会を含む。）</t>
    <phoneticPr fontId="1"/>
  </si>
  <si>
    <t>マネジメント分野に係る研修の場合は〇</t>
    <rPh sb="6" eb="8">
      <t>ブンヤ</t>
    </rPh>
    <rPh sb="9" eb="10">
      <t>カカ</t>
    </rPh>
    <rPh sb="11" eb="13">
      <t>ケンシュウ</t>
    </rPh>
    <rPh sb="14" eb="16">
      <t>バアイ</t>
    </rPh>
    <phoneticPr fontId="1"/>
  </si>
  <si>
    <t>③大学等</t>
    <phoneticPr fontId="1"/>
  </si>
  <si>
    <t>②幼稚園関係団体又は認定こども園関係団体のうち、都道府県が適当と認めた者</t>
    <phoneticPr fontId="1"/>
  </si>
  <si>
    <t>【留意事項】</t>
    <rPh sb="1" eb="5">
      <t>リュウイジコウ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</si>
  <si>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</si>
  <si>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施設・事業所名</t>
    <phoneticPr fontId="1"/>
  </si>
  <si>
    <t>令和</t>
    <phoneticPr fontId="1"/>
  </si>
  <si>
    <t>保育実践研修（H29～R1）</t>
    <phoneticPr fontId="1"/>
  </si>
  <si>
    <t>マネジメント研修（H29～R1）</t>
    <phoneticPr fontId="1"/>
  </si>
  <si>
    <t>マネジメント研修（H29～R1）</t>
    <rPh sb="6" eb="8">
      <t>ケンシュウ</t>
    </rPh>
    <phoneticPr fontId="1"/>
  </si>
  <si>
    <t>保護者支援・子育て支援</t>
    <rPh sb="0" eb="3">
      <t>ホゴシャ</t>
    </rPh>
    <rPh sb="3" eb="5">
      <t>シエン</t>
    </rPh>
    <rPh sb="6" eb="8">
      <t>コソダ</t>
    </rPh>
    <rPh sb="9" eb="11">
      <t>シエン</t>
    </rPh>
    <phoneticPr fontId="1"/>
  </si>
  <si>
    <t>保健衛生・安全対策</t>
    <rPh sb="0" eb="2">
      <t>ホケン</t>
    </rPh>
    <rPh sb="2" eb="4">
      <t>エイセイ</t>
    </rPh>
    <rPh sb="5" eb="7">
      <t>アンゼン</t>
    </rPh>
    <rPh sb="7" eb="9">
      <t>タイサク</t>
    </rPh>
    <phoneticPr fontId="1"/>
  </si>
  <si>
    <t>食育・アレルギー対応</t>
    <rPh sb="0" eb="2">
      <t>ショクイク</t>
    </rPh>
    <rPh sb="8" eb="10">
      <t>タイオウ</t>
    </rPh>
    <phoneticPr fontId="1"/>
  </si>
  <si>
    <t>職員処遇改善費の対象者のため職位の発令なし</t>
    <rPh sb="0" eb="2">
      <t>ショクイン</t>
    </rPh>
    <rPh sb="2" eb="4">
      <t>ショグウ</t>
    </rPh>
    <rPh sb="4" eb="6">
      <t>カイゼン</t>
    </rPh>
    <rPh sb="6" eb="7">
      <t>ヒ</t>
    </rPh>
    <rPh sb="8" eb="11">
      <t>タイショウシャ</t>
    </rPh>
    <rPh sb="14" eb="16">
      <t>ショクイ</t>
    </rPh>
    <rPh sb="17" eb="19">
      <t>ハツレイ</t>
    </rPh>
    <phoneticPr fontId="1"/>
  </si>
  <si>
    <t>障害児保育</t>
    <rPh sb="0" eb="2">
      <t>ショウガイ</t>
    </rPh>
    <rPh sb="2" eb="3">
      <t>ジ</t>
    </rPh>
    <rPh sb="3" eb="5">
      <t>ホイク</t>
    </rPh>
    <phoneticPr fontId="1"/>
  </si>
  <si>
    <t>幼児教育</t>
    <rPh sb="0" eb="2">
      <t>ヨウジ</t>
    </rPh>
    <rPh sb="2" eb="4">
      <t>キョウイク</t>
    </rPh>
    <phoneticPr fontId="1"/>
  </si>
  <si>
    <t>専門リーダー</t>
    <rPh sb="0" eb="2">
      <t>センモン</t>
    </rPh>
    <phoneticPr fontId="1"/>
  </si>
  <si>
    <t>乳児保育</t>
    <rPh sb="0" eb="2">
      <t>ニュウジ</t>
    </rPh>
    <rPh sb="2" eb="4">
      <t>ホイク</t>
    </rPh>
    <phoneticPr fontId="1"/>
  </si>
  <si>
    <t>中核リーダー</t>
    <rPh sb="0" eb="2">
      <t>チュウカク</t>
    </rPh>
    <phoneticPr fontId="1"/>
  </si>
  <si>
    <t>若手リーダー</t>
    <rPh sb="0" eb="2">
      <t>ワカテ</t>
    </rPh>
    <phoneticPr fontId="1"/>
  </si>
  <si>
    <t>修了時間数</t>
    <rPh sb="0" eb="2">
      <t>シュウリョウ</t>
    </rPh>
    <rPh sb="2" eb="4">
      <t>ジカン</t>
    </rPh>
    <rPh sb="4" eb="5">
      <t>スウ</t>
    </rPh>
    <phoneticPr fontId="1"/>
  </si>
  <si>
    <t>修了時間数</t>
    <rPh sb="0" eb="2">
      <t>シュウリョウ</t>
    </rPh>
    <rPh sb="2" eb="5">
      <t>ジカンスウ</t>
    </rPh>
    <phoneticPr fontId="1"/>
  </si>
  <si>
    <t>職種</t>
    <rPh sb="0" eb="2">
      <t>ショクシュ</t>
    </rPh>
    <phoneticPr fontId="1"/>
  </si>
  <si>
    <t>うち、マネジメント分野</t>
    <rPh sb="9" eb="11">
      <t>ブンヤ</t>
    </rPh>
    <phoneticPr fontId="1"/>
  </si>
  <si>
    <t>うち、園内研修</t>
    <rPh sb="3" eb="5">
      <t>エンナイ</t>
    </rPh>
    <rPh sb="5" eb="7">
      <t>ケンシュウ</t>
    </rPh>
    <phoneticPr fontId="1"/>
  </si>
  <si>
    <t>令和</t>
    <rPh sb="0" eb="2">
      <t>レイワ</t>
    </rPh>
    <phoneticPr fontId="1"/>
  </si>
  <si>
    <t>研修分野</t>
    <rPh sb="0" eb="4">
      <t>ケンシュウブンヤ</t>
    </rPh>
    <phoneticPr fontId="1"/>
  </si>
  <si>
    <t>マネジメント分野</t>
    <rPh sb="6" eb="8">
      <t>ブンヤ</t>
    </rPh>
    <phoneticPr fontId="1"/>
  </si>
  <si>
    <t>専門分野</t>
    <rPh sb="0" eb="2">
      <t>センモン</t>
    </rPh>
    <rPh sb="2" eb="4">
      <t>ブンヤ</t>
    </rPh>
    <phoneticPr fontId="1"/>
  </si>
  <si>
    <t>第６号様式（添付書類４）</t>
    <rPh sb="0" eb="1">
      <t>ダイ</t>
    </rPh>
    <rPh sb="2" eb="3">
      <t>ゴウ</t>
    </rPh>
    <rPh sb="3" eb="5">
      <t>ヨウシキ</t>
    </rPh>
    <rPh sb="6" eb="10">
      <t>テンプショルイ</t>
    </rPh>
    <phoneticPr fontId="1"/>
  </si>
  <si>
    <t>第６号様式（添付書類４）</t>
    <phoneticPr fontId="1"/>
  </si>
  <si>
    <t>副園長・教頭</t>
    <phoneticPr fontId="20"/>
  </si>
  <si>
    <t>保育教諭</t>
  </si>
  <si>
    <t>教諭</t>
    <phoneticPr fontId="20"/>
  </si>
  <si>
    <t>保育士</t>
    <rPh sb="0" eb="3">
      <t>ホイクシ</t>
    </rPh>
    <phoneticPr fontId="20"/>
  </si>
  <si>
    <t>保育従事者（無資格）</t>
    <rPh sb="0" eb="2">
      <t>ホイク</t>
    </rPh>
    <rPh sb="2" eb="5">
      <t>ジュウジシャ</t>
    </rPh>
    <rPh sb="6" eb="9">
      <t>ムシカク</t>
    </rPh>
    <phoneticPr fontId="20"/>
  </si>
  <si>
    <t>栄養士</t>
    <rPh sb="0" eb="3">
      <t>エイヨウシ</t>
    </rPh>
    <phoneticPr fontId="20"/>
  </si>
  <si>
    <t>調理員</t>
    <rPh sb="0" eb="3">
      <t>チョウリイン</t>
    </rPh>
    <phoneticPr fontId="20"/>
  </si>
  <si>
    <t>保健師・助産師・看護師・准看護師</t>
    <rPh sb="0" eb="3">
      <t>ホケンシ</t>
    </rPh>
    <rPh sb="4" eb="7">
      <t>ジョサンシ</t>
    </rPh>
    <rPh sb="8" eb="11">
      <t>カンゴシ</t>
    </rPh>
    <rPh sb="12" eb="16">
      <t>ジュンカンゴシ</t>
    </rPh>
    <phoneticPr fontId="20"/>
  </si>
  <si>
    <t>事務職員</t>
    <rPh sb="0" eb="2">
      <t>ジム</t>
    </rPh>
    <rPh sb="2" eb="4">
      <t>ショクイン</t>
    </rPh>
    <phoneticPr fontId="20"/>
  </si>
  <si>
    <t>家庭的保育者</t>
    <rPh sb="0" eb="3">
      <t>カテイテキ</t>
    </rPh>
    <rPh sb="3" eb="6">
      <t>ホイクシャ</t>
    </rPh>
    <phoneticPr fontId="20"/>
  </si>
  <si>
    <t>家庭的保育補助者</t>
    <rPh sb="0" eb="3">
      <t>カテイテキ</t>
    </rPh>
    <rPh sb="3" eb="5">
      <t>ホイク</t>
    </rPh>
    <rPh sb="5" eb="8">
      <t>ホジョシャ</t>
    </rPh>
    <phoneticPr fontId="20"/>
  </si>
  <si>
    <t>子育て支援員</t>
    <rPh sb="0" eb="2">
      <t>コソダ</t>
    </rPh>
    <rPh sb="3" eb="5">
      <t>シエン</t>
    </rPh>
    <rPh sb="5" eb="6">
      <t>イン</t>
    </rPh>
    <phoneticPr fontId="20"/>
  </si>
  <si>
    <t>その他の職員</t>
    <rPh sb="2" eb="3">
      <t>タ</t>
    </rPh>
    <rPh sb="4" eb="6">
      <t>ショクイン</t>
    </rPh>
    <phoneticPr fontId="20"/>
  </si>
  <si>
    <t>R5</t>
    <phoneticPr fontId="1"/>
  </si>
  <si>
    <t>A</t>
    <phoneticPr fontId="1"/>
  </si>
  <si>
    <t>(1)　研修ごとに１行で記載する。</t>
    <rPh sb="4" eb="6">
      <t>ケンシュウ</t>
    </rPh>
    <rPh sb="10" eb="11">
      <t>ギョウ</t>
    </rPh>
    <rPh sb="12" eb="14">
      <t>キサイ</t>
    </rPh>
    <phoneticPr fontId="1"/>
  </si>
  <si>
    <t>園内研修</t>
    <rPh sb="0" eb="4">
      <t>エンナイケンシュウ</t>
    </rPh>
    <phoneticPr fontId="1"/>
  </si>
  <si>
    <t>幼稚園中核リーダー</t>
    <rPh sb="0" eb="3">
      <t>ヨウチエン</t>
    </rPh>
    <rPh sb="3" eb="5">
      <t>チュウカク</t>
    </rPh>
    <phoneticPr fontId="1"/>
  </si>
  <si>
    <t>認定こども園中核リーダー</t>
    <rPh sb="0" eb="2">
      <t>ニンテイ</t>
    </rPh>
    <rPh sb="5" eb="6">
      <t>エン</t>
    </rPh>
    <rPh sb="6" eb="8">
      <t>チュウカク</t>
    </rPh>
    <phoneticPr fontId="1"/>
  </si>
  <si>
    <t>幼稚園専門リーダー</t>
    <rPh sb="0" eb="3">
      <t>ヨウチエン</t>
    </rPh>
    <rPh sb="3" eb="5">
      <t>センモン</t>
    </rPh>
    <phoneticPr fontId="1"/>
  </si>
  <si>
    <t>認定こども園専門リーダー</t>
    <rPh sb="0" eb="2">
      <t>ニンテイ</t>
    </rPh>
    <rPh sb="5" eb="6">
      <t>エン</t>
    </rPh>
    <rPh sb="6" eb="8">
      <t>センモン</t>
    </rPh>
    <phoneticPr fontId="1"/>
  </si>
  <si>
    <t>対象外</t>
    <rPh sb="0" eb="3">
      <t>タイショウガイ</t>
    </rPh>
    <phoneticPr fontId="1"/>
  </si>
  <si>
    <t>⑥保育士等キャリアアップ研修</t>
    <rPh sb="1" eb="5">
      <t>ホイクシトウ</t>
    </rPh>
    <rPh sb="12" eb="14">
      <t>ケンシュウ</t>
    </rPh>
    <phoneticPr fontId="1"/>
  </si>
  <si>
    <t>(3)　園内研修（幼稚園等）を対象としたい場合は、「園内研修実施状況」を添付する。</t>
    <phoneticPr fontId="1"/>
  </si>
  <si>
    <t>(4)　一覧の内容を確認できる資料（幼稚園教諭免許状更新講習修了証明書（履修証明書）の写し等）を施設において保管する。</t>
    <rPh sb="4" eb="6">
      <t>イチラン</t>
    </rPh>
    <rPh sb="7" eb="9">
      <t>ナイヨウ</t>
    </rPh>
    <rPh sb="10" eb="12">
      <t>カクニン</t>
    </rPh>
    <rPh sb="15" eb="17">
      <t>シリョウ</t>
    </rPh>
    <rPh sb="18" eb="21">
      <t>ヨウチエン</t>
    </rPh>
    <rPh sb="21" eb="23">
      <t>キョウユ</t>
    </rPh>
    <rPh sb="23" eb="26">
      <t>メンキョジョウ</t>
    </rPh>
    <rPh sb="26" eb="28">
      <t>コウシン</t>
    </rPh>
    <rPh sb="28" eb="30">
      <t>コウシュウ</t>
    </rPh>
    <rPh sb="30" eb="32">
      <t>シュウリョウ</t>
    </rPh>
    <rPh sb="32" eb="35">
      <t>ショウメイショ</t>
    </rPh>
    <rPh sb="36" eb="38">
      <t>リシュウ</t>
    </rPh>
    <rPh sb="38" eb="41">
      <t>ショウメイショ</t>
    </rPh>
    <rPh sb="43" eb="44">
      <t>ウツ</t>
    </rPh>
    <rPh sb="45" eb="46">
      <t>ナド</t>
    </rPh>
    <rPh sb="48" eb="50">
      <t>シセツ</t>
    </rPh>
    <rPh sb="54" eb="56">
      <t>ホカン</t>
    </rPh>
    <phoneticPr fontId="1"/>
  </si>
  <si>
    <t>年度　研修受講履歴一覧　集計表（幼稚園・認定こども園）</t>
    <rPh sb="12" eb="15">
      <t>シュウケイヒョウ</t>
    </rPh>
    <rPh sb="16" eb="19">
      <t>ヨウチエン</t>
    </rPh>
    <rPh sb="20" eb="22">
      <t>ニンテイ</t>
    </rPh>
    <rPh sb="25" eb="26">
      <t>エン</t>
    </rPh>
    <phoneticPr fontId="1"/>
  </si>
  <si>
    <t>年度　研修受講履歴一覧　名簿（幼稚園・認定こども園）</t>
    <rPh sb="12" eb="14">
      <t>メイボ</t>
    </rPh>
    <phoneticPr fontId="1"/>
  </si>
  <si>
    <t>(2)　「修了年月日」は、研修修了証の年月日又は研修を受講した年月日を記入する。</t>
    <rPh sb="5" eb="7">
      <t>シュウリョウ</t>
    </rPh>
    <rPh sb="7" eb="10">
      <t>ネンガッピ</t>
    </rPh>
    <rPh sb="13" eb="15">
      <t>ケンシュウ</t>
    </rPh>
    <rPh sb="15" eb="17">
      <t>シュウリョウ</t>
    </rPh>
    <rPh sb="17" eb="18">
      <t>ショウ</t>
    </rPh>
    <rPh sb="19" eb="22">
      <t>ネンガッピ</t>
    </rPh>
    <rPh sb="22" eb="23">
      <t>マタ</t>
    </rPh>
    <rPh sb="24" eb="26">
      <t>ケンシュウ</t>
    </rPh>
    <rPh sb="27" eb="29">
      <t>ジュコウ</t>
    </rPh>
    <rPh sb="31" eb="34">
      <t>ネンガッピ</t>
    </rPh>
    <rPh sb="35" eb="37">
      <t>キニュウ</t>
    </rPh>
    <phoneticPr fontId="1"/>
  </si>
  <si>
    <r>
      <rPr>
        <sz val="11"/>
        <color theme="1"/>
        <rFont val="ＭＳ ゴシック"/>
        <family val="3"/>
        <charset val="128"/>
      </rPr>
      <t>キャリアアップ研修</t>
    </r>
    <r>
      <rPr>
        <sz val="12"/>
        <color theme="1"/>
        <rFont val="ＭＳ ゴシック"/>
        <family val="3"/>
        <charset val="128"/>
      </rPr>
      <t xml:space="preserve">
研修分野</t>
    </r>
    <r>
      <rPr>
        <sz val="16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※施設情報・職位を入力後に選択してください</t>
    </r>
    <rPh sb="7" eb="9">
      <t>ケンシュウ</t>
    </rPh>
    <rPh sb="10" eb="12">
      <t>ケンシュウ</t>
    </rPh>
    <rPh sb="12" eb="14">
      <t>ブンヤ</t>
    </rPh>
    <rPh sb="16" eb="20">
      <t>シセツジョウホウ</t>
    </rPh>
    <rPh sb="21" eb="23">
      <t>ショクイ</t>
    </rPh>
    <rPh sb="24" eb="26">
      <t>ニュウリョク</t>
    </rPh>
    <rPh sb="26" eb="27">
      <t>アト</t>
    </rPh>
    <rPh sb="28" eb="30">
      <t>センタク</t>
    </rPh>
    <phoneticPr fontId="1"/>
  </si>
  <si>
    <t>修了年月日
(例:R2.6.1)</t>
    <rPh sb="0" eb="2">
      <t>シュウリョウ</t>
    </rPh>
    <rPh sb="2" eb="5">
      <t>ネンガッピ</t>
    </rPh>
    <rPh sb="4" eb="5">
      <t>ビ</t>
    </rPh>
    <rPh sb="7" eb="8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</si>
</sst>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e\.m\.d;@"/>
    <numFmt numFmtId="179" formatCode="yyyy/mm/dd"/>
    <numFmt numFmtId="180" formatCode="0.0&quot;時間&quot;"/>
  </numFmts>
  <fonts count="24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81"/>
      <name val="メイリオ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trike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2" tint="-0.249977111117893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6" fillId="3" borderId="0" xfId="0" applyFont="1" applyFill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6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3" borderId="11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shrinkToFit="1"/>
    </xf>
    <xf numFmtId="0" fontId="5" fillId="2" borderId="16" xfId="0" applyFont="1" applyFill="1" applyBorder="1">
      <alignment vertical="center"/>
    </xf>
    <xf numFmtId="176" fontId="5" fillId="2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shrinkToFit="1"/>
    </xf>
    <xf numFmtId="0" fontId="4" fillId="3" borderId="11" xfId="0" applyFont="1" applyFill="1" applyBorder="1" applyAlignment="1">
      <alignment horizontal="right" vertical="center" shrinkToFit="1"/>
    </xf>
    <xf numFmtId="0" fontId="5" fillId="0" borderId="0" xfId="0" applyFont="1" applyFill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1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right" vertical="center"/>
    </xf>
    <xf numFmtId="57" fontId="6" fillId="2" borderId="4" xfId="0" applyNumberFormat="1" applyFont="1" applyFill="1" applyBorder="1" applyAlignment="1">
      <alignment horizontal="right" vertical="center"/>
    </xf>
    <xf numFmtId="57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177" fontId="6" fillId="3" borderId="0" xfId="0" applyNumberFormat="1" applyFont="1" applyFill="1">
      <alignment vertical="center"/>
    </xf>
    <xf numFmtId="177" fontId="5" fillId="3" borderId="0" xfId="0" applyNumberFormat="1" applyFont="1" applyFill="1">
      <alignment vertical="center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12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2" applyFont="1" applyFill="1">
      <alignment vertical="center"/>
    </xf>
    <xf numFmtId="177" fontId="5" fillId="0" borderId="0" xfId="2" applyNumberFormat="1" applyFont="1" applyFill="1">
      <alignment vertical="center"/>
    </xf>
    <xf numFmtId="0" fontId="1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6" fillId="3" borderId="0" xfId="2" applyFont="1" applyFill="1">
      <alignment vertical="center"/>
    </xf>
    <xf numFmtId="177" fontId="6" fillId="3" borderId="0" xfId="2" applyNumberFormat="1" applyFont="1" applyFill="1">
      <alignment vertical="center"/>
    </xf>
    <xf numFmtId="0" fontId="14" fillId="3" borderId="0" xfId="2" applyFont="1" applyFill="1">
      <alignment vertical="center"/>
    </xf>
    <xf numFmtId="0" fontId="5" fillId="0" borderId="0" xfId="2" applyFont="1" applyFill="1">
      <alignment vertical="center"/>
    </xf>
    <xf numFmtId="0" fontId="5" fillId="3" borderId="0" xfId="2" applyFont="1" applyFill="1">
      <alignment vertical="center"/>
    </xf>
    <xf numFmtId="177" fontId="5" fillId="3" borderId="0" xfId="2" applyNumberFormat="1" applyFont="1" applyFill="1">
      <alignment vertical="center"/>
    </xf>
    <xf numFmtId="0" fontId="13" fillId="3" borderId="0" xfId="2" applyFont="1" applyFill="1">
      <alignment vertical="center"/>
    </xf>
    <xf numFmtId="0" fontId="13" fillId="0" borderId="16" xfId="2" applyFont="1" applyFill="1" applyBorder="1" applyAlignment="1" applyProtection="1">
      <alignment horizontal="center" vertical="center"/>
      <protection locked="0"/>
    </xf>
    <xf numFmtId="0" fontId="13" fillId="0" borderId="1" xfId="2" applyFont="1" applyFill="1" applyBorder="1" applyAlignment="1" applyProtection="1">
      <alignment horizontal="center" vertical="center"/>
      <protection locked="0"/>
    </xf>
    <xf numFmtId="0" fontId="13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 shrinkToFit="1"/>
    </xf>
    <xf numFmtId="0" fontId="5" fillId="3" borderId="0" xfId="2" applyFont="1" applyFill="1" applyAlignment="1">
      <alignment horizontal="right" vertical="center"/>
    </xf>
    <xf numFmtId="0" fontId="5" fillId="3" borderId="0" xfId="2" applyFont="1" applyFill="1" applyBorder="1">
      <alignment vertical="center"/>
    </xf>
    <xf numFmtId="0" fontId="4" fillId="0" borderId="0" xfId="2" applyFont="1" applyFill="1">
      <alignment vertical="center"/>
    </xf>
    <xf numFmtId="0" fontId="4" fillId="3" borderId="0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right" vertical="center"/>
    </xf>
    <xf numFmtId="0" fontId="4" fillId="3" borderId="0" xfId="2" applyFont="1" applyFill="1" applyAlignment="1">
      <alignment horizontal="right" vertical="center"/>
    </xf>
    <xf numFmtId="177" fontId="13" fillId="3" borderId="13" xfId="2" applyNumberFormat="1" applyFont="1" applyFill="1" applyBorder="1" applyAlignment="1">
      <alignment horizontal="right" vertical="center"/>
    </xf>
    <xf numFmtId="0" fontId="4" fillId="3" borderId="34" xfId="2" applyFont="1" applyFill="1" applyBorder="1" applyAlignment="1">
      <alignment horizontal="right" vertical="center" shrinkToFit="1"/>
    </xf>
    <xf numFmtId="0" fontId="4" fillId="0" borderId="10" xfId="2" applyFont="1" applyFill="1" applyBorder="1" applyAlignment="1" applyProtection="1">
      <alignment horizontal="center" vertical="center" shrinkToFit="1"/>
      <protection locked="0"/>
    </xf>
    <xf numFmtId="177" fontId="13" fillId="3" borderId="9" xfId="2" applyNumberFormat="1" applyFont="1" applyFill="1" applyBorder="1" applyAlignment="1">
      <alignment horizontal="right" vertical="center"/>
    </xf>
    <xf numFmtId="0" fontId="4" fillId="3" borderId="11" xfId="2" applyFont="1" applyFill="1" applyBorder="1" applyAlignment="1">
      <alignment horizontal="right" vertical="center" shrinkToFit="1"/>
    </xf>
    <xf numFmtId="0" fontId="4" fillId="3" borderId="0" xfId="2" applyFont="1" applyFill="1">
      <alignment vertical="center"/>
    </xf>
    <xf numFmtId="177" fontId="13" fillId="3" borderId="0" xfId="2" applyNumberFormat="1" applyFont="1" applyFill="1" applyBorder="1" applyAlignment="1">
      <alignment horizontal="right" vertical="center"/>
    </xf>
    <xf numFmtId="0" fontId="4" fillId="3" borderId="0" xfId="2" applyFont="1" applyFill="1" applyBorder="1">
      <alignment vertical="center"/>
    </xf>
    <xf numFmtId="0" fontId="4" fillId="3" borderId="11" xfId="2" applyFont="1" applyFill="1" applyBorder="1" applyAlignment="1">
      <alignment horizontal="right" vertical="center"/>
    </xf>
    <xf numFmtId="0" fontId="4" fillId="3" borderId="9" xfId="2" applyFont="1" applyFill="1" applyBorder="1" applyAlignment="1">
      <alignment horizontal="right" vertical="center"/>
    </xf>
    <xf numFmtId="0" fontId="3" fillId="3" borderId="0" xfId="2" applyFont="1" applyFill="1" applyBorder="1">
      <alignment vertical="center"/>
    </xf>
    <xf numFmtId="0" fontId="3" fillId="3" borderId="0" xfId="2" applyFont="1" applyFill="1">
      <alignment vertical="center"/>
    </xf>
    <xf numFmtId="0" fontId="3" fillId="3" borderId="0" xfId="2" applyFont="1" applyFill="1" applyAlignment="1">
      <alignment horizontal="right" vertical="center"/>
    </xf>
    <xf numFmtId="0" fontId="12" fillId="3" borderId="0" xfId="2" applyFill="1" applyAlignment="1" applyProtection="1">
      <alignment horizontal="right" vertical="top"/>
      <protection locked="0"/>
    </xf>
    <xf numFmtId="0" fontId="12" fillId="3" borderId="0" xfId="2" applyFill="1" applyAlignment="1" applyProtection="1">
      <alignment vertical="center"/>
      <protection locked="0"/>
    </xf>
    <xf numFmtId="0" fontId="8" fillId="3" borderId="0" xfId="2" applyFont="1" applyFill="1" applyAlignment="1" applyProtection="1">
      <alignment vertical="center"/>
      <protection locked="0"/>
    </xf>
    <xf numFmtId="0" fontId="8" fillId="3" borderId="0" xfId="2" applyFont="1" applyFill="1" applyAlignment="1" applyProtection="1">
      <alignment horizontal="right" vertical="center"/>
      <protection locked="0"/>
    </xf>
    <xf numFmtId="0" fontId="18" fillId="3" borderId="0" xfId="2" applyFont="1" applyFill="1" applyAlignment="1" applyProtection="1">
      <alignment vertical="center"/>
      <protection locked="0"/>
    </xf>
    <xf numFmtId="0" fontId="13" fillId="3" borderId="0" xfId="2" applyFont="1" applyFill="1" applyAlignment="1" applyProtection="1">
      <alignment horizontal="left" vertical="center"/>
      <protection locked="0"/>
    </xf>
    <xf numFmtId="0" fontId="3" fillId="0" borderId="0" xfId="2" applyFont="1">
      <alignment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4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 applyProtection="1">
      <alignment vertical="center" wrapText="1" shrinkToFit="1"/>
      <protection locked="0"/>
    </xf>
    <xf numFmtId="0" fontId="5" fillId="0" borderId="16" xfId="2" applyFont="1" applyFill="1" applyBorder="1" applyAlignment="1" applyProtection="1">
      <alignment vertical="center" wrapText="1" shrinkToFit="1"/>
      <protection locked="0"/>
    </xf>
    <xf numFmtId="0" fontId="13" fillId="0" borderId="30" xfId="2" applyFont="1" applyFill="1" applyBorder="1" applyAlignment="1" applyProtection="1">
      <alignment horizontal="center" vertical="center"/>
      <protection locked="0"/>
    </xf>
    <xf numFmtId="0" fontId="13" fillId="0" borderId="32" xfId="2" applyFont="1" applyFill="1" applyBorder="1" applyAlignment="1" applyProtection="1">
      <alignment horizontal="center" vertical="center"/>
      <protection locked="0"/>
    </xf>
    <xf numFmtId="0" fontId="15" fillId="3" borderId="0" xfId="2" applyFont="1" applyFill="1" applyBorder="1" applyAlignment="1" applyProtection="1">
      <alignment horizontal="center" vertical="center"/>
      <protection locked="0"/>
    </xf>
    <xf numFmtId="0" fontId="15" fillId="3" borderId="0" xfId="2" applyFont="1" applyFill="1" applyAlignment="1" applyProtection="1">
      <alignment vertical="center"/>
      <protection locked="0"/>
    </xf>
    <xf numFmtId="0" fontId="15" fillId="0" borderId="43" xfId="2" applyFont="1" applyBorder="1" applyAlignment="1">
      <alignment vertical="center"/>
    </xf>
    <xf numFmtId="0" fontId="18" fillId="0" borderId="1" xfId="2" applyFont="1" applyBorder="1" applyAlignment="1">
      <alignment vertical="center" wrapText="1"/>
    </xf>
    <xf numFmtId="0" fontId="3" fillId="3" borderId="0" xfId="2" applyFont="1" applyFill="1" applyBorder="1" applyAlignment="1">
      <alignment horizontal="right" vertical="center"/>
    </xf>
    <xf numFmtId="177" fontId="13" fillId="3" borderId="0" xfId="2" applyNumberFormat="1" applyFont="1" applyFill="1" applyAlignment="1">
      <alignment horizontal="right" vertical="center"/>
    </xf>
    <xf numFmtId="177" fontId="5" fillId="0" borderId="4" xfId="2" applyNumberFormat="1" applyFont="1" applyFill="1" applyBorder="1" applyAlignment="1" applyProtection="1">
      <alignment horizontal="center" vertical="center"/>
      <protection locked="0"/>
    </xf>
    <xf numFmtId="177" fontId="5" fillId="0" borderId="18" xfId="2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4" fillId="0" borderId="15" xfId="2" applyFont="1" applyFill="1" applyBorder="1" applyAlignment="1" applyProtection="1">
      <alignment horizontal="center" vertical="center" shrinkToFit="1"/>
      <protection locked="0"/>
    </xf>
    <xf numFmtId="177" fontId="13" fillId="0" borderId="32" xfId="2" applyNumberFormat="1" applyFont="1" applyFill="1" applyBorder="1" applyAlignment="1" applyProtection="1">
      <alignment horizontal="center" vertical="center"/>
    </xf>
    <xf numFmtId="179" fontId="0" fillId="0" borderId="0" xfId="0" applyNumberFormat="1">
      <alignment vertical="center"/>
    </xf>
    <xf numFmtId="0" fontId="12" fillId="0" borderId="0" xfId="2" applyAlignment="1">
      <alignment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3" borderId="6" xfId="2" applyFont="1" applyFill="1" applyBorder="1" applyProtection="1">
      <alignment vertical="center"/>
    </xf>
    <xf numFmtId="0" fontId="17" fillId="3" borderId="0" xfId="2" applyFont="1" applyFill="1" applyBorder="1" applyAlignment="1" applyProtection="1">
      <alignment horizontal="center" vertical="center"/>
    </xf>
    <xf numFmtId="0" fontId="0" fillId="0" borderId="32" xfId="0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wrapText="1"/>
    </xf>
    <xf numFmtId="0" fontId="4" fillId="3" borderId="23" xfId="2" applyFont="1" applyFill="1" applyBorder="1" applyAlignment="1">
      <alignment horizontal="right" vertical="center"/>
    </xf>
    <xf numFmtId="0" fontId="4" fillId="3" borderId="27" xfId="2" applyFont="1" applyFill="1" applyBorder="1" applyAlignment="1">
      <alignment horizontal="right" vertical="center"/>
    </xf>
    <xf numFmtId="0" fontId="4" fillId="3" borderId="27" xfId="2" applyFont="1" applyFill="1" applyBorder="1" applyAlignment="1">
      <alignment horizontal="right" vertical="center" shrinkToFit="1"/>
    </xf>
    <xf numFmtId="0" fontId="4" fillId="3" borderId="46" xfId="2" applyFont="1" applyFill="1" applyBorder="1" applyAlignment="1">
      <alignment horizontal="right" vertical="center" shrinkToFit="1"/>
    </xf>
    <xf numFmtId="0" fontId="4" fillId="3" borderId="38" xfId="2" applyFont="1" applyFill="1" applyBorder="1" applyAlignment="1">
      <alignment horizontal="right" vertical="center"/>
    </xf>
    <xf numFmtId="0" fontId="18" fillId="0" borderId="3" xfId="2" applyFont="1" applyBorder="1" applyAlignment="1">
      <alignment vertical="center" wrapText="1"/>
    </xf>
    <xf numFmtId="0" fontId="3" fillId="0" borderId="4" xfId="2" applyFont="1" applyFill="1" applyBorder="1">
      <alignment vertical="center"/>
    </xf>
    <xf numFmtId="0" fontId="3" fillId="0" borderId="32" xfId="2" applyFont="1" applyFill="1" applyBorder="1" applyAlignment="1">
      <alignment horizontal="center" vertical="center"/>
    </xf>
    <xf numFmtId="0" fontId="13" fillId="3" borderId="49" xfId="2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vertical="center" shrinkToFit="1"/>
      <protection locked="0"/>
    </xf>
    <xf numFmtId="176" fontId="6" fillId="5" borderId="4" xfId="0" applyNumberFormat="1" applyFont="1" applyFill="1" applyBorder="1" applyAlignment="1" applyProtection="1">
      <alignment horizontal="center" vertical="center" shrinkToFit="1"/>
    </xf>
    <xf numFmtId="0" fontId="21" fillId="0" borderId="1" xfId="2" applyFont="1" applyFill="1" applyBorder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5" fillId="5" borderId="3" xfId="2" applyFont="1" applyFill="1" applyBorder="1" applyAlignment="1" applyProtection="1">
      <alignment horizontal="center" vertical="center" shrinkToFit="1"/>
      <protection locked="0"/>
    </xf>
    <xf numFmtId="0" fontId="5" fillId="5" borderId="48" xfId="2" applyFont="1" applyFill="1" applyBorder="1" applyAlignment="1" applyProtection="1">
      <alignment horizontal="center" vertical="center" shrinkToFit="1"/>
      <protection locked="0"/>
    </xf>
    <xf numFmtId="0" fontId="23" fillId="6" borderId="0" xfId="2" applyFont="1" applyFill="1">
      <alignment vertical="center"/>
    </xf>
    <xf numFmtId="0" fontId="4" fillId="0" borderId="40" xfId="2" applyFont="1" applyFill="1" applyBorder="1" applyAlignment="1" applyProtection="1">
      <alignment vertical="center"/>
      <protection locked="0"/>
    </xf>
    <xf numFmtId="0" fontId="4" fillId="0" borderId="41" xfId="2" applyFont="1" applyFill="1" applyBorder="1" applyAlignment="1" applyProtection="1">
      <alignment vertical="center"/>
      <protection locked="0"/>
    </xf>
    <xf numFmtId="177" fontId="4" fillId="3" borderId="4" xfId="0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Protection="1">
      <alignment vertical="center"/>
      <protection locked="0"/>
    </xf>
    <xf numFmtId="177" fontId="5" fillId="0" borderId="0" xfId="2" applyNumberFormat="1" applyFont="1" applyFill="1" applyProtection="1">
      <alignment vertical="center"/>
      <protection locked="0"/>
    </xf>
    <xf numFmtId="176" fontId="5" fillId="5" borderId="2" xfId="2" applyNumberFormat="1" applyFont="1" applyFill="1" applyBorder="1" applyAlignment="1" applyProtection="1">
      <alignment horizontal="center" vertical="center" shrinkToFit="1"/>
      <protection locked="0"/>
    </xf>
    <xf numFmtId="176" fontId="5" fillId="5" borderId="31" xfId="2" applyNumberFormat="1" applyFont="1" applyFill="1" applyBorder="1" applyAlignment="1" applyProtection="1">
      <alignment horizontal="center" vertical="center" shrinkToFit="1"/>
      <protection locked="0"/>
    </xf>
    <xf numFmtId="176" fontId="6" fillId="5" borderId="52" xfId="0" applyNumberFormat="1" applyFont="1" applyFill="1" applyBorder="1" applyAlignment="1" applyProtection="1">
      <alignment horizontal="center" vertical="center" shrinkToFit="1"/>
    </xf>
    <xf numFmtId="0" fontId="5" fillId="3" borderId="2" xfId="0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22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19" xfId="0" applyFont="1" applyFill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46" xfId="2" applyFont="1" applyFill="1" applyBorder="1" applyAlignment="1" applyProtection="1">
      <alignment horizontal="center" vertical="center"/>
      <protection locked="0"/>
    </xf>
    <xf numFmtId="0" fontId="4" fillId="0" borderId="47" xfId="2" applyFont="1" applyFill="1" applyBorder="1" applyAlignment="1" applyProtection="1">
      <alignment horizontal="center" vertical="center"/>
      <protection locked="0"/>
    </xf>
    <xf numFmtId="176" fontId="4" fillId="0" borderId="46" xfId="2" applyNumberFormat="1" applyFont="1" applyFill="1" applyBorder="1" applyAlignment="1" applyProtection="1">
      <alignment horizontal="center" vertical="center"/>
      <protection locked="0"/>
    </xf>
    <xf numFmtId="176" fontId="4" fillId="0" borderId="47" xfId="2" applyNumberFormat="1" applyFont="1" applyFill="1" applyBorder="1" applyAlignment="1" applyProtection="1">
      <alignment horizontal="center" vertical="center"/>
      <protection locked="0"/>
    </xf>
    <xf numFmtId="0" fontId="4" fillId="0" borderId="38" xfId="2" applyFont="1" applyFill="1" applyBorder="1" applyAlignment="1" applyProtection="1">
      <alignment horizontal="center" vertical="center" shrinkToFit="1"/>
      <protection locked="0"/>
    </xf>
    <xf numFmtId="0" fontId="4" fillId="0" borderId="45" xfId="2" applyFont="1" applyFill="1" applyBorder="1" applyAlignment="1" applyProtection="1">
      <alignment horizontal="center" vertical="center" shrinkToFit="1"/>
      <protection locked="0"/>
    </xf>
    <xf numFmtId="0" fontId="13" fillId="0" borderId="27" xfId="2" applyFont="1" applyFill="1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13" fillId="0" borderId="33" xfId="2" applyFont="1" applyFill="1" applyBorder="1" applyAlignment="1">
      <alignment horizontal="center" vertical="center"/>
    </xf>
    <xf numFmtId="0" fontId="15" fillId="0" borderId="32" xfId="2" applyFont="1" applyBorder="1" applyAlignment="1">
      <alignment vertical="center"/>
    </xf>
    <xf numFmtId="177" fontId="13" fillId="3" borderId="33" xfId="2" applyNumberFormat="1" applyFont="1" applyFill="1" applyBorder="1" applyAlignment="1">
      <alignment horizontal="center" vertical="center" wrapText="1"/>
    </xf>
    <xf numFmtId="0" fontId="13" fillId="3" borderId="40" xfId="2" applyFont="1" applyFill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5" fillId="0" borderId="43" xfId="2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3" fillId="3" borderId="40" xfId="2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vertical="center"/>
    </xf>
    <xf numFmtId="0" fontId="5" fillId="3" borderId="0" xfId="2" applyFont="1" applyFill="1" applyAlignment="1">
      <alignment vertical="center" wrapText="1"/>
    </xf>
    <xf numFmtId="0" fontId="12" fillId="0" borderId="0" xfId="2" applyAlignment="1">
      <alignment vertical="center" wrapText="1"/>
    </xf>
    <xf numFmtId="0" fontId="5" fillId="0" borderId="2" xfId="2" applyFont="1" applyFill="1" applyBorder="1" applyAlignment="1" applyProtection="1">
      <alignment horizontal="center" vertical="center" shrinkToFit="1"/>
      <protection locked="0"/>
    </xf>
    <xf numFmtId="0" fontId="5" fillId="0" borderId="3" xfId="2" applyFont="1" applyFill="1" applyBorder="1" applyAlignment="1" applyProtection="1">
      <alignment horizontal="center" vertical="center" shrinkToFit="1"/>
      <protection locked="0"/>
    </xf>
    <xf numFmtId="0" fontId="5" fillId="0" borderId="4" xfId="2" applyFont="1" applyFill="1" applyBorder="1" applyAlignment="1" applyProtection="1">
      <alignment horizontal="center" vertical="center" shrinkToFit="1"/>
      <protection locked="0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22" xfId="2" applyFont="1" applyFill="1" applyBorder="1" applyAlignment="1" applyProtection="1">
      <alignment horizontal="center" vertical="center"/>
    </xf>
    <xf numFmtId="176" fontId="4" fillId="0" borderId="2" xfId="2" applyNumberFormat="1" applyFont="1" applyFill="1" applyBorder="1" applyAlignment="1" applyProtection="1">
      <alignment horizontal="center" vertical="center"/>
    </xf>
    <xf numFmtId="176" fontId="4" fillId="0" borderId="22" xfId="2" applyNumberFormat="1" applyFont="1" applyFill="1" applyBorder="1" applyAlignment="1" applyProtection="1">
      <alignment horizontal="center" vertical="center"/>
    </xf>
    <xf numFmtId="0" fontId="4" fillId="0" borderId="35" xfId="2" applyFont="1" applyFill="1" applyBorder="1" applyAlignment="1" applyProtection="1">
      <alignment horizontal="center" vertical="center" shrinkToFit="1"/>
    </xf>
    <xf numFmtId="0" fontId="4" fillId="0" borderId="36" xfId="2" applyFont="1" applyFill="1" applyBorder="1" applyAlignment="1" applyProtection="1">
      <alignment horizontal="center" vertical="center" shrinkToFit="1"/>
    </xf>
    <xf numFmtId="0" fontId="13" fillId="3" borderId="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5" fillId="0" borderId="31" xfId="2" applyFont="1" applyFill="1" applyBorder="1" applyAlignment="1" applyProtection="1">
      <alignment horizontal="center" vertical="center" shrinkToFit="1"/>
      <protection locked="0"/>
    </xf>
    <xf numFmtId="0" fontId="5" fillId="0" borderId="48" xfId="2" applyFont="1" applyFill="1" applyBorder="1" applyAlignment="1" applyProtection="1">
      <alignment horizontal="center" vertical="center" shrinkToFit="1"/>
      <protection locked="0"/>
    </xf>
    <xf numFmtId="0" fontId="5" fillId="0" borderId="18" xfId="2" applyFont="1" applyFill="1" applyBorder="1" applyAlignment="1" applyProtection="1">
      <alignment horizontal="center" vertical="center" shrinkToFit="1"/>
      <protection locked="0"/>
    </xf>
    <xf numFmtId="0" fontId="13" fillId="3" borderId="2" xfId="2" applyFont="1" applyFill="1" applyBorder="1" applyAlignment="1">
      <alignment horizontal="right" vertical="center"/>
    </xf>
    <xf numFmtId="0" fontId="15" fillId="0" borderId="3" xfId="2" applyFont="1" applyBorder="1" applyAlignment="1">
      <alignment vertical="center"/>
    </xf>
    <xf numFmtId="0" fontId="15" fillId="0" borderId="37" xfId="2" applyFont="1" applyBorder="1" applyAlignment="1">
      <alignment vertical="center"/>
    </xf>
    <xf numFmtId="180" fontId="5" fillId="0" borderId="33" xfId="2" applyNumberFormat="1" applyFont="1" applyFill="1" applyBorder="1" applyAlignment="1" applyProtection="1">
      <alignment horizontal="center" vertical="center"/>
      <protection locked="0"/>
    </xf>
    <xf numFmtId="180" fontId="5" fillId="0" borderId="32" xfId="2" applyNumberFormat="1" applyFont="1" applyFill="1" applyBorder="1" applyAlignment="1" applyProtection="1">
      <alignment horizontal="center" vertical="center"/>
      <protection locked="0"/>
    </xf>
    <xf numFmtId="180" fontId="19" fillId="0" borderId="32" xfId="3" applyNumberFormat="1" applyFont="1" applyFill="1" applyBorder="1" applyAlignment="1" applyProtection="1">
      <alignment horizontal="center" vertical="center"/>
      <protection locked="0"/>
    </xf>
    <xf numFmtId="180" fontId="5" fillId="0" borderId="29" xfId="2" applyNumberFormat="1" applyFont="1" applyFill="1" applyBorder="1" applyAlignment="1" applyProtection="1">
      <alignment horizontal="center" vertical="center"/>
      <protection locked="0"/>
    </xf>
    <xf numFmtId="180" fontId="15" fillId="3" borderId="28" xfId="2" applyNumberFormat="1" applyFont="1" applyFill="1" applyBorder="1" applyAlignment="1" applyProtection="1">
      <alignment horizontal="center" vertical="center"/>
    </xf>
    <xf numFmtId="180" fontId="13" fillId="0" borderId="27" xfId="2" applyNumberFormat="1" applyFont="1" applyFill="1" applyBorder="1" applyAlignment="1" applyProtection="1">
      <alignment horizontal="right" vertical="center"/>
    </xf>
    <xf numFmtId="180" fontId="13" fillId="3" borderId="1" xfId="2" applyNumberFormat="1" applyFont="1" applyFill="1" applyBorder="1" applyProtection="1">
      <alignment vertical="center"/>
    </xf>
    <xf numFmtId="180" fontId="13" fillId="0" borderId="3" xfId="2" applyNumberFormat="1" applyFont="1" applyFill="1" applyBorder="1" applyAlignment="1" applyProtection="1">
      <alignment horizontal="right" vertical="center"/>
    </xf>
    <xf numFmtId="180" fontId="15" fillId="3" borderId="50" xfId="2" applyNumberFormat="1" applyFont="1" applyFill="1" applyBorder="1" applyAlignment="1" applyProtection="1">
      <alignment horizontal="center" vertical="center"/>
    </xf>
    <xf numFmtId="180" fontId="15" fillId="3" borderId="51" xfId="2" applyNumberFormat="1" applyFont="1" applyFill="1" applyBorder="1" applyAlignment="1" applyProtection="1">
      <alignment horizontal="center" vertical="center"/>
    </xf>
  </cellXfs>
  <cellStyles count="4">
    <cellStyle name="ハイパーリンク" xfId="3" builtinId="8"/>
    <cellStyle name="標準" xfId="0" builtinId="0"/>
    <cellStyle name="標準 2" xfId="2" xr:uid="{00000000-0005-0000-0000-000002000000}"/>
    <cellStyle name="標準 8" xfId="1" xr:uid="{00000000-0005-0000-0000-000003000000}"/>
  </cellStyles>
  <dxfs count="225"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P40"/>
  <sheetViews>
    <sheetView view="pageBreakPreview" topLeftCell="A22" zoomScale="85" zoomScaleNormal="80" zoomScaleSheetLayoutView="85" workbookViewId="0">
      <selection activeCell="B35" sqref="B35"/>
    </sheetView>
  </sheetViews>
  <sheetFormatPr defaultRowHeight="13.5" x14ac:dyDescent="0.15"/>
  <cols>
    <col min="1" max="1" width="6.375" style="3" customWidth="1"/>
    <col min="2" max="2" width="17.25" style="3" bestFit="1" customWidth="1"/>
    <col min="3" max="3" width="34.25" style="3" customWidth="1"/>
    <col min="4" max="5" width="33.625" style="3" customWidth="1"/>
    <col min="6" max="6" width="21" style="3" customWidth="1"/>
    <col min="7" max="7" width="23.5" style="3" customWidth="1"/>
    <col min="8" max="8" width="15.625" style="3" customWidth="1"/>
    <col min="9" max="9" width="20.625" style="3" customWidth="1"/>
    <col min="10" max="10" width="9" style="3"/>
    <col min="11" max="11" width="25.5" style="3" hidden="1" customWidth="1"/>
    <col min="12" max="16" width="9" style="3" hidden="1" customWidth="1"/>
    <col min="17" max="17" width="9" style="3" customWidth="1"/>
    <col min="18" max="16384" width="9" style="3"/>
  </cols>
  <sheetData>
    <row r="1" spans="1:16" ht="29.25" customHeight="1" x14ac:dyDescent="0.15">
      <c r="A1" s="2"/>
      <c r="B1" s="169" t="s">
        <v>37</v>
      </c>
      <c r="C1" s="170"/>
      <c r="D1" s="170"/>
      <c r="E1" s="170"/>
      <c r="F1" s="170"/>
      <c r="G1" s="170"/>
      <c r="H1" s="170"/>
      <c r="I1" s="170"/>
    </row>
    <row r="2" spans="1:16" ht="18" thickBot="1" x14ac:dyDescent="0.2">
      <c r="A2" s="2"/>
      <c r="B2" s="1"/>
      <c r="C2" s="2"/>
      <c r="D2" s="2"/>
      <c r="E2" s="4"/>
      <c r="F2" s="2"/>
      <c r="G2" s="5"/>
      <c r="H2" s="5"/>
      <c r="I2" s="5"/>
    </row>
    <row r="3" spans="1:16" s="19" customFormat="1" ht="24.95" customHeight="1" x14ac:dyDescent="0.15">
      <c r="B3" s="1"/>
      <c r="C3" s="1"/>
      <c r="D3" s="1"/>
      <c r="E3" s="15"/>
      <c r="F3" s="16" t="s">
        <v>14</v>
      </c>
      <c r="G3" s="57" t="s">
        <v>64</v>
      </c>
      <c r="H3" s="17" t="s">
        <v>15</v>
      </c>
      <c r="I3" s="18"/>
    </row>
    <row r="4" spans="1:16" s="19" customFormat="1" ht="24.95" customHeight="1" thickBot="1" x14ac:dyDescent="0.2">
      <c r="A4" s="1"/>
      <c r="B4" s="1"/>
      <c r="C4" s="1"/>
      <c r="D4" s="1"/>
      <c r="E4" s="15"/>
      <c r="F4" s="20" t="s">
        <v>19</v>
      </c>
      <c r="G4" s="171" t="s">
        <v>20</v>
      </c>
      <c r="H4" s="172"/>
      <c r="I4" s="18"/>
    </row>
    <row r="5" spans="1:16" s="19" customFormat="1" ht="24.95" customHeight="1" x14ac:dyDescent="0.15">
      <c r="A5" s="1"/>
      <c r="B5" s="16" t="s">
        <v>17</v>
      </c>
      <c r="C5" s="21" t="s">
        <v>57</v>
      </c>
      <c r="D5" s="22"/>
      <c r="E5" s="15"/>
      <c r="F5" s="38" t="s">
        <v>13</v>
      </c>
      <c r="G5" s="183" t="s">
        <v>21</v>
      </c>
      <c r="H5" s="172"/>
      <c r="I5" s="23"/>
    </row>
    <row r="6" spans="1:16" s="19" customFormat="1" ht="24.95" customHeight="1" thickBot="1" x14ac:dyDescent="0.2">
      <c r="A6" s="1"/>
      <c r="B6" s="24" t="s">
        <v>18</v>
      </c>
      <c r="C6" s="56" t="s">
        <v>6</v>
      </c>
      <c r="D6" s="22"/>
      <c r="E6" s="15"/>
      <c r="F6" s="24" t="s">
        <v>1</v>
      </c>
      <c r="G6" s="173" t="s">
        <v>40</v>
      </c>
      <c r="H6" s="174"/>
      <c r="I6" s="22"/>
    </row>
    <row r="7" spans="1:16" ht="24.95" customHeight="1" x14ac:dyDescent="0.15">
      <c r="A7" s="2"/>
      <c r="B7" s="2"/>
      <c r="C7" s="7"/>
      <c r="D7" s="11"/>
      <c r="E7" s="7"/>
      <c r="F7" s="7"/>
      <c r="G7" s="12"/>
      <c r="H7" s="8"/>
      <c r="I7" s="10"/>
    </row>
    <row r="8" spans="1:16" x14ac:dyDescent="0.15">
      <c r="B8" s="2"/>
      <c r="C8" s="2"/>
      <c r="D8" s="2"/>
      <c r="E8" s="2"/>
      <c r="F8" s="2"/>
      <c r="G8" s="2"/>
      <c r="H8" s="2"/>
      <c r="I8" s="2"/>
    </row>
    <row r="9" spans="1:16" ht="27.75" customHeight="1" x14ac:dyDescent="0.15">
      <c r="A9" s="177" t="s">
        <v>22</v>
      </c>
      <c r="B9" s="178"/>
      <c r="C9" s="178"/>
      <c r="D9" s="178"/>
      <c r="E9" s="178"/>
      <c r="F9" s="178"/>
      <c r="G9" s="178"/>
      <c r="H9" s="179"/>
      <c r="I9" s="175" t="s">
        <v>0</v>
      </c>
    </row>
    <row r="10" spans="1:16" ht="69" customHeight="1" x14ac:dyDescent="0.15">
      <c r="A10" s="41" t="s">
        <v>23</v>
      </c>
      <c r="B10" s="40" t="s">
        <v>58</v>
      </c>
      <c r="C10" s="25" t="s">
        <v>3</v>
      </c>
      <c r="D10" s="25" t="s">
        <v>5</v>
      </c>
      <c r="E10" s="25" t="s">
        <v>7</v>
      </c>
      <c r="F10" s="26" t="s">
        <v>12</v>
      </c>
      <c r="G10" s="25" t="s">
        <v>8</v>
      </c>
      <c r="H10" s="35" t="s">
        <v>65</v>
      </c>
      <c r="I10" s="176"/>
    </row>
    <row r="11" spans="1:16" ht="26.25" customHeight="1" x14ac:dyDescent="0.15">
      <c r="A11" s="41">
        <v>1</v>
      </c>
      <c r="B11" s="52">
        <v>44114</v>
      </c>
      <c r="C11" s="46" t="s">
        <v>24</v>
      </c>
      <c r="D11" s="46" t="s">
        <v>25</v>
      </c>
      <c r="E11" s="46" t="s">
        <v>26</v>
      </c>
      <c r="F11" s="47"/>
      <c r="G11" s="48" t="s">
        <v>27</v>
      </c>
      <c r="H11" s="49">
        <v>8</v>
      </c>
      <c r="I11" s="28"/>
      <c r="K11" s="44" t="s">
        <v>27</v>
      </c>
      <c r="L11"/>
      <c r="O11" s="13" t="s">
        <v>62</v>
      </c>
      <c r="P11" s="13"/>
    </row>
    <row r="12" spans="1:16" ht="26.25" customHeight="1" x14ac:dyDescent="0.15">
      <c r="A12" s="41">
        <v>2</v>
      </c>
      <c r="B12" s="52">
        <v>44053</v>
      </c>
      <c r="C12" s="46" t="s">
        <v>24</v>
      </c>
      <c r="D12" s="46" t="s">
        <v>28</v>
      </c>
      <c r="E12" s="46" t="s">
        <v>29</v>
      </c>
      <c r="F12" s="47"/>
      <c r="G12" s="48" t="s">
        <v>27</v>
      </c>
      <c r="H12" s="49">
        <v>8</v>
      </c>
      <c r="I12" s="28"/>
      <c r="K12" s="44" t="s">
        <v>10</v>
      </c>
      <c r="L12"/>
      <c r="O12" s="13" t="s">
        <v>63</v>
      </c>
      <c r="P12" s="13"/>
    </row>
    <row r="13" spans="1:16" ht="26.25" customHeight="1" x14ac:dyDescent="0.15">
      <c r="A13" s="41">
        <v>3</v>
      </c>
      <c r="B13" s="52">
        <v>43855</v>
      </c>
      <c r="C13" s="46" t="s">
        <v>49</v>
      </c>
      <c r="D13" s="46" t="s">
        <v>50</v>
      </c>
      <c r="E13" s="46" t="s">
        <v>31</v>
      </c>
      <c r="F13" s="47"/>
      <c r="G13" s="48" t="s">
        <v>27</v>
      </c>
      <c r="H13" s="49">
        <v>2</v>
      </c>
      <c r="I13" s="28"/>
      <c r="K13" s="44" t="s">
        <v>38</v>
      </c>
      <c r="L13"/>
      <c r="O13" s="13"/>
      <c r="P13" s="13"/>
    </row>
    <row r="14" spans="1:16" ht="26.25" customHeight="1" x14ac:dyDescent="0.15">
      <c r="A14" s="41">
        <v>4</v>
      </c>
      <c r="B14" s="52">
        <v>43753</v>
      </c>
      <c r="C14" s="46" t="s">
        <v>24</v>
      </c>
      <c r="D14" s="46" t="s">
        <v>32</v>
      </c>
      <c r="E14" s="46" t="s">
        <v>33</v>
      </c>
      <c r="F14" s="47"/>
      <c r="G14" s="48" t="s">
        <v>27</v>
      </c>
      <c r="H14" s="49">
        <v>10</v>
      </c>
      <c r="I14" s="28"/>
      <c r="K14" s="44" t="s">
        <v>39</v>
      </c>
      <c r="L14"/>
      <c r="O14" s="13"/>
      <c r="P14" s="13"/>
    </row>
    <row r="15" spans="1:16" ht="26.25" customHeight="1" x14ac:dyDescent="0.15">
      <c r="A15" s="41">
        <v>5</v>
      </c>
      <c r="B15" s="52">
        <v>43490</v>
      </c>
      <c r="C15" s="46" t="s">
        <v>9</v>
      </c>
      <c r="D15" s="46" t="s">
        <v>34</v>
      </c>
      <c r="E15" s="46" t="s">
        <v>29</v>
      </c>
      <c r="F15" s="47"/>
      <c r="G15" s="48" t="s">
        <v>10</v>
      </c>
      <c r="H15" s="49">
        <v>15</v>
      </c>
      <c r="I15" s="28"/>
      <c r="K15" s="44" t="s">
        <v>11</v>
      </c>
      <c r="L15"/>
      <c r="O15" s="13"/>
      <c r="P15" s="13"/>
    </row>
    <row r="16" spans="1:16" ht="26.25" customHeight="1" x14ac:dyDescent="0.15">
      <c r="A16" s="41">
        <v>6</v>
      </c>
      <c r="B16" s="52">
        <v>43490</v>
      </c>
      <c r="C16" s="46" t="s">
        <v>9</v>
      </c>
      <c r="D16" s="46" t="s">
        <v>34</v>
      </c>
      <c r="E16" s="46" t="s">
        <v>35</v>
      </c>
      <c r="F16" s="47"/>
      <c r="G16" s="48" t="s">
        <v>27</v>
      </c>
      <c r="H16" s="49">
        <v>8</v>
      </c>
      <c r="I16" s="28"/>
      <c r="O16" s="13"/>
      <c r="P16" s="13"/>
    </row>
    <row r="17" spans="1:16" ht="26.25" customHeight="1" x14ac:dyDescent="0.15">
      <c r="A17" s="41">
        <v>7</v>
      </c>
      <c r="B17" s="52">
        <v>43378</v>
      </c>
      <c r="C17" s="50" t="s">
        <v>9</v>
      </c>
      <c r="D17" s="46" t="s">
        <v>30</v>
      </c>
      <c r="E17" s="46" t="s">
        <v>36</v>
      </c>
      <c r="F17" s="47"/>
      <c r="G17" s="48" t="s">
        <v>27</v>
      </c>
      <c r="H17" s="49">
        <v>8</v>
      </c>
      <c r="I17" s="28"/>
      <c r="O17" s="13"/>
      <c r="P17" s="13"/>
    </row>
    <row r="18" spans="1:16" ht="26.25" customHeight="1" x14ac:dyDescent="0.15">
      <c r="A18" s="41">
        <v>8</v>
      </c>
      <c r="B18" s="51" t="s">
        <v>56</v>
      </c>
      <c r="C18" s="46" t="s">
        <v>51</v>
      </c>
      <c r="D18" s="46" t="s">
        <v>52</v>
      </c>
      <c r="E18" s="46" t="s">
        <v>53</v>
      </c>
      <c r="F18" s="47">
        <v>121212312345</v>
      </c>
      <c r="G18" s="50" t="s">
        <v>39</v>
      </c>
      <c r="H18" s="49">
        <v>15</v>
      </c>
      <c r="I18" s="28"/>
      <c r="O18" s="13"/>
      <c r="P18" s="13"/>
    </row>
    <row r="19" spans="1:16" ht="26.25" customHeight="1" x14ac:dyDescent="0.15">
      <c r="A19" s="41">
        <v>9</v>
      </c>
      <c r="B19" s="51"/>
      <c r="C19" s="46"/>
      <c r="D19" s="46"/>
      <c r="E19" s="46"/>
      <c r="F19" s="47"/>
      <c r="G19" s="50"/>
      <c r="H19" s="49"/>
      <c r="I19" s="28"/>
      <c r="O19" s="13"/>
      <c r="P19" s="13"/>
    </row>
    <row r="20" spans="1:16" ht="26.25" customHeight="1" x14ac:dyDescent="0.15">
      <c r="A20" s="41">
        <v>10</v>
      </c>
      <c r="B20" s="53"/>
      <c r="C20" s="27"/>
      <c r="D20" s="27"/>
      <c r="E20" s="27"/>
      <c r="F20" s="9"/>
      <c r="G20" s="29"/>
      <c r="H20" s="36"/>
      <c r="I20" s="28"/>
      <c r="O20" s="13"/>
      <c r="P20" s="13"/>
    </row>
    <row r="21" spans="1:16" ht="26.25" customHeight="1" x14ac:dyDescent="0.15">
      <c r="A21" s="41">
        <v>11</v>
      </c>
      <c r="B21" s="53"/>
      <c r="C21" s="27"/>
      <c r="D21" s="27"/>
      <c r="E21" s="27"/>
      <c r="F21" s="9"/>
      <c r="G21" s="29"/>
      <c r="H21" s="36"/>
      <c r="I21" s="28"/>
      <c r="O21" s="13"/>
      <c r="P21" s="13"/>
    </row>
    <row r="22" spans="1:16" ht="26.25" customHeight="1" x14ac:dyDescent="0.15">
      <c r="A22" s="41">
        <v>12</v>
      </c>
      <c r="B22" s="53"/>
      <c r="C22" s="29"/>
      <c r="D22" s="27"/>
      <c r="E22" s="27"/>
      <c r="F22" s="9"/>
      <c r="G22" s="29"/>
      <c r="H22" s="36"/>
      <c r="I22" s="28"/>
      <c r="O22" s="13"/>
      <c r="P22" s="13"/>
    </row>
    <row r="23" spans="1:16" ht="26.25" customHeight="1" x14ac:dyDescent="0.15">
      <c r="A23" s="41">
        <v>13</v>
      </c>
      <c r="B23" s="53"/>
      <c r="C23" s="27"/>
      <c r="D23" s="27"/>
      <c r="E23" s="27"/>
      <c r="F23" s="9"/>
      <c r="G23" s="29"/>
      <c r="H23" s="36"/>
      <c r="I23" s="28"/>
      <c r="O23" s="13"/>
      <c r="P23" s="13"/>
    </row>
    <row r="24" spans="1:16" ht="26.25" customHeight="1" x14ac:dyDescent="0.15">
      <c r="A24" s="41">
        <v>14</v>
      </c>
      <c r="B24" s="54"/>
      <c r="C24" s="27"/>
      <c r="D24" s="27"/>
      <c r="E24" s="27"/>
      <c r="F24" s="9"/>
      <c r="G24" s="29"/>
      <c r="H24" s="36"/>
      <c r="I24" s="28"/>
      <c r="O24" s="13"/>
      <c r="P24" s="13"/>
    </row>
    <row r="25" spans="1:16" ht="26.25" customHeight="1" thickBot="1" x14ac:dyDescent="0.2">
      <c r="A25" s="42">
        <v>15</v>
      </c>
      <c r="B25" s="55"/>
      <c r="C25" s="30"/>
      <c r="D25" s="30"/>
      <c r="E25" s="30"/>
      <c r="F25" s="31"/>
      <c r="G25" s="37"/>
      <c r="H25" s="45"/>
      <c r="I25" s="32"/>
      <c r="O25" s="13"/>
      <c r="P25" s="13"/>
    </row>
    <row r="26" spans="1:16" ht="26.25" customHeight="1" thickTop="1" x14ac:dyDescent="0.15">
      <c r="A26" s="180" t="s">
        <v>41</v>
      </c>
      <c r="B26" s="181"/>
      <c r="C26" s="181"/>
      <c r="D26" s="181"/>
      <c r="E26" s="181"/>
      <c r="F26" s="182"/>
      <c r="G26" s="184">
        <v>15</v>
      </c>
      <c r="H26" s="185"/>
      <c r="I26" s="33"/>
    </row>
    <row r="27" spans="1:16" ht="26.25" customHeight="1" x14ac:dyDescent="0.15">
      <c r="A27" s="160" t="s">
        <v>42</v>
      </c>
      <c r="B27" s="165"/>
      <c r="C27" s="165"/>
      <c r="D27" s="165"/>
      <c r="E27" s="165"/>
      <c r="F27" s="166"/>
      <c r="G27" s="186">
        <v>0</v>
      </c>
      <c r="H27" s="187"/>
      <c r="I27" s="34"/>
    </row>
    <row r="28" spans="1:16" ht="26.25" customHeight="1" thickBot="1" x14ac:dyDescent="0.2">
      <c r="A28" s="160" t="s">
        <v>43</v>
      </c>
      <c r="B28" s="165"/>
      <c r="C28" s="165"/>
      <c r="D28" s="165"/>
      <c r="E28" s="165"/>
      <c r="F28" s="166"/>
      <c r="G28" s="167">
        <v>59</v>
      </c>
      <c r="H28" s="168"/>
      <c r="I28" s="34"/>
    </row>
    <row r="29" spans="1:16" ht="26.25" customHeight="1" x14ac:dyDescent="0.15">
      <c r="A29" s="160" t="s">
        <v>44</v>
      </c>
      <c r="B29" s="161"/>
      <c r="C29" s="161"/>
      <c r="D29" s="161"/>
      <c r="E29" s="161"/>
      <c r="F29" s="162"/>
      <c r="G29" s="163">
        <f>SUM(G26:H28)</f>
        <v>74</v>
      </c>
      <c r="H29" s="164"/>
      <c r="I29" s="28"/>
    </row>
    <row r="30" spans="1:16" x14ac:dyDescent="0.15">
      <c r="B30" s="2"/>
      <c r="C30" s="5"/>
      <c r="D30" s="2"/>
      <c r="E30" s="2"/>
      <c r="F30" s="2"/>
      <c r="G30" s="2"/>
      <c r="H30" s="2"/>
      <c r="I30" s="2"/>
    </row>
    <row r="31" spans="1:16" s="39" customFormat="1" ht="15" customHeight="1" x14ac:dyDescent="0.15">
      <c r="A31" s="6"/>
      <c r="B31" s="14" t="s">
        <v>16</v>
      </c>
      <c r="C31" s="6"/>
      <c r="D31" s="6"/>
      <c r="E31" s="6"/>
      <c r="F31" s="6"/>
      <c r="G31" s="6"/>
      <c r="H31" s="6"/>
      <c r="I31" s="6"/>
    </row>
    <row r="32" spans="1:16" s="39" customFormat="1" ht="15" customHeight="1" x14ac:dyDescent="0.15">
      <c r="A32" s="6"/>
      <c r="B32" s="6" t="s">
        <v>45</v>
      </c>
      <c r="C32" s="6"/>
      <c r="D32" s="6"/>
      <c r="E32" s="6"/>
      <c r="F32" s="6"/>
      <c r="G32" s="6"/>
      <c r="H32" s="6"/>
      <c r="I32" s="6"/>
    </row>
    <row r="33" spans="1:9" s="39" customFormat="1" ht="15" customHeight="1" x14ac:dyDescent="0.15">
      <c r="A33" s="6"/>
      <c r="B33" s="6" t="s">
        <v>59</v>
      </c>
      <c r="C33" s="6"/>
      <c r="D33" s="6"/>
      <c r="E33" s="6"/>
      <c r="F33" s="6"/>
      <c r="G33" s="6"/>
      <c r="H33" s="6"/>
      <c r="I33" s="6"/>
    </row>
    <row r="34" spans="1:9" s="39" customFormat="1" ht="15" customHeight="1" x14ac:dyDescent="0.15">
      <c r="A34" s="6"/>
      <c r="B34" s="6" t="s">
        <v>46</v>
      </c>
      <c r="C34" s="6"/>
      <c r="D34" s="6"/>
      <c r="E34" s="6"/>
      <c r="F34" s="6"/>
      <c r="G34" s="6"/>
      <c r="H34" s="6"/>
      <c r="I34" s="6"/>
    </row>
    <row r="35" spans="1:9" s="39" customFormat="1" ht="15" customHeight="1" x14ac:dyDescent="0.15">
      <c r="A35" s="6"/>
      <c r="B35" s="6" t="s">
        <v>47</v>
      </c>
      <c r="C35" s="6"/>
      <c r="D35" s="6"/>
      <c r="E35" s="6"/>
      <c r="F35" s="6"/>
      <c r="G35" s="6"/>
      <c r="H35" s="6"/>
      <c r="I35" s="6"/>
    </row>
    <row r="36" spans="1:9" s="39" customFormat="1" ht="15" customHeight="1" x14ac:dyDescent="0.15">
      <c r="A36" s="6"/>
      <c r="B36" s="6" t="s">
        <v>48</v>
      </c>
      <c r="C36" s="6"/>
      <c r="D36" s="6"/>
      <c r="E36" s="6"/>
      <c r="F36" s="6"/>
      <c r="G36" s="6"/>
      <c r="H36" s="6"/>
      <c r="I36" s="6"/>
    </row>
    <row r="37" spans="1:9" s="39" customFormat="1" ht="15" customHeight="1" x14ac:dyDescent="0.15">
      <c r="A37" s="6"/>
      <c r="B37" s="6" t="s">
        <v>54</v>
      </c>
      <c r="C37" s="6"/>
      <c r="D37" s="6"/>
      <c r="E37" s="6"/>
      <c r="F37" s="6"/>
      <c r="G37" s="6"/>
      <c r="H37" s="6"/>
      <c r="I37" s="6"/>
    </row>
    <row r="38" spans="1:9" s="39" customFormat="1" ht="15" customHeight="1" x14ac:dyDescent="0.15">
      <c r="A38" s="6"/>
      <c r="B38" s="6" t="s">
        <v>55</v>
      </c>
      <c r="C38" s="6"/>
      <c r="D38" s="6"/>
      <c r="E38" s="6"/>
      <c r="F38" s="6"/>
      <c r="G38" s="6"/>
      <c r="H38" s="6"/>
      <c r="I38" s="6"/>
    </row>
    <row r="39" spans="1:9" s="39" customFormat="1" ht="15" customHeight="1" x14ac:dyDescent="0.15">
      <c r="A39" s="6"/>
      <c r="B39" s="6" t="s">
        <v>60</v>
      </c>
      <c r="C39" s="6"/>
      <c r="D39" s="6"/>
      <c r="E39" s="6"/>
      <c r="F39" s="6"/>
      <c r="G39" s="6"/>
      <c r="H39" s="6"/>
      <c r="I39" s="6"/>
    </row>
    <row r="40" spans="1:9" s="43" customFormat="1" ht="15" customHeight="1" x14ac:dyDescent="0.15">
      <c r="A40" s="14"/>
      <c r="B40" s="14" t="s">
        <v>66</v>
      </c>
      <c r="C40" s="14"/>
      <c r="D40" s="14"/>
      <c r="E40" s="14"/>
      <c r="F40" s="14"/>
      <c r="G40" s="14"/>
      <c r="H40" s="14"/>
      <c r="I40" s="14"/>
    </row>
  </sheetData>
  <sheetProtection algorithmName="SHA-512" hashValue="m8SIiD0sgPW/Tyv2JKoaT0Pw3EumfoCHKURtXflwtaYoUE6wZEZrypqEyQgX953dvycs1gTQ9TNuJzNxfmeBzQ==" saltValue="suX8Y6hUdf/l2zaJGES/eg==" spinCount="100000" sheet="1" objects="1" scenarios="1"/>
  <mergeCells count="14">
    <mergeCell ref="A29:F29"/>
    <mergeCell ref="G29:H29"/>
    <mergeCell ref="A28:F28"/>
    <mergeCell ref="G28:H28"/>
    <mergeCell ref="B1:I1"/>
    <mergeCell ref="G4:H4"/>
    <mergeCell ref="G6:H6"/>
    <mergeCell ref="I9:I10"/>
    <mergeCell ref="A9:H9"/>
    <mergeCell ref="A26:F26"/>
    <mergeCell ref="A27:F27"/>
    <mergeCell ref="G5:H5"/>
    <mergeCell ref="G26:H26"/>
    <mergeCell ref="G27:H27"/>
  </mergeCells>
  <phoneticPr fontId="1"/>
  <dataValidations count="4">
    <dataValidation type="list" allowBlank="1" showInputMessage="1" showErrorMessage="1" sqref="C5" xr:uid="{00000000-0002-0000-0000-000000000000}">
      <formula1>"中核リーダー,専門リーダー,若手リーダー,職員処遇改善費の対象者のためなし"</formula1>
    </dataValidation>
    <dataValidation type="list" allowBlank="1" showInputMessage="1" showErrorMessage="1" sqref="G3" xr:uid="{00000000-0002-0000-0000-000001000000}">
      <formula1>"鶴見,神奈川,西,中,南,港南,保土ケ谷,旭,磯子,金沢,港北,緑,青葉,都筑,泉,栄,戸塚,瀬谷"</formula1>
    </dataValidation>
    <dataValidation type="list" allowBlank="1" showInputMessage="1" showErrorMessage="1" sqref="G11:G25" xr:uid="{00000000-0002-0000-0000-000002000000}">
      <formula1>$K$11:$K$15</formula1>
    </dataValidation>
    <dataValidation type="list" allowBlank="1" showInputMessage="1" showErrorMessage="1" sqref="G4:H4" xr:uid="{00000000-0002-0000-0000-000003000000}">
      <formula1>$O$11:$O$12</formula1>
    </dataValidation>
  </dataValidations>
  <printOptions horizontalCentered="1"/>
  <pageMargins left="0.25" right="0.25" top="0.75" bottom="0.75" header="0.3" footer="0.3"/>
  <pageSetup paperSize="9" scale="56" orientation="landscape" cellComments="asDisplayed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DDF6-6A71-405D-9224-D24A920A1182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VsFsdJps16Cv3xOnzCRx4ZfG2KHcbjhKPBuJq7vFKUc6/pkSpuIbI7EqdjZ7IKYR447ApxOnZ21G+YCBnBB2Ng==" saltValue="OIJ5tDEzwEYypZREFPMuMQ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153" priority="23">
      <formula>$D10="保育士等キャリアアップ研修"</formula>
    </cfRule>
  </conditionalFormatting>
  <conditionalFormatting sqref="I25 C7">
    <cfRule type="cellIs" dxfId="152" priority="22" operator="equal">
      <formula>""</formula>
    </cfRule>
  </conditionalFormatting>
  <conditionalFormatting sqref="E1">
    <cfRule type="cellIs" dxfId="151" priority="21" operator="equal">
      <formula>""</formula>
    </cfRule>
  </conditionalFormatting>
  <conditionalFormatting sqref="K3:K7">
    <cfRule type="cellIs" dxfId="150" priority="20" operator="equal">
      <formula>""</formula>
    </cfRule>
  </conditionalFormatting>
  <conditionalFormatting sqref="K10:K24">
    <cfRule type="expression" dxfId="149" priority="19">
      <formula>$D10="保育士等キャリアアップ研修"</formula>
    </cfRule>
  </conditionalFormatting>
  <conditionalFormatting sqref="K25">
    <cfRule type="cellIs" dxfId="148" priority="18" operator="equal">
      <formula>""</formula>
    </cfRule>
  </conditionalFormatting>
  <conditionalFormatting sqref="C6">
    <cfRule type="cellIs" dxfId="147" priority="17" operator="equal">
      <formula>""</formula>
    </cfRule>
  </conditionalFormatting>
  <conditionalFormatting sqref="I9:I25">
    <cfRule type="expression" dxfId="146" priority="16">
      <formula>$C$6="専門リーダー"</formula>
    </cfRule>
  </conditionalFormatting>
  <conditionalFormatting sqref="G10:H24">
    <cfRule type="expression" dxfId="145" priority="15">
      <formula>$C10="⑥保育士等キャリアアップ研修"</formula>
    </cfRule>
  </conditionalFormatting>
  <dataValidations count="6">
    <dataValidation type="list" allowBlank="1" showInputMessage="1" showErrorMessage="1" sqref="I10:I24" xr:uid="{2E4E5849-7BC9-4440-838C-49D20911DD4E}">
      <formula1>"〇"</formula1>
    </dataValidation>
    <dataValidation type="whole" operator="lessThan" showInputMessage="1" showErrorMessage="1" sqref="J25" xr:uid="{7538B754-A25F-4A93-97C4-720F19FEE4C8}">
      <formula1>15</formula1>
    </dataValidation>
    <dataValidation type="custom" allowBlank="1" showInputMessage="1" showErrorMessage="1" error="園内研修は15時間以内の範囲で含めることができます。" sqref="K10:K24" xr:uid="{FBC3EF18-61EC-4677-A819-0DFF9FF90A67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840DCC36-BD68-4129-A825-5FEB18C394C0}">
      <formula1>INDIRECT($N$4)</formula1>
    </dataValidation>
    <dataValidation type="date" operator="lessThanOrEqual" allowBlank="1" showInputMessage="1" showErrorMessage="1" sqref="B10:B24" xr:uid="{5FB66906-D9BD-47B4-B498-6840D63078DA}">
      <formula1>45016</formula1>
    </dataValidation>
    <dataValidation allowBlank="1" showInputMessage="1" showErrorMessage="1" promptTitle="修了証番号" prompt="保育士等キャリアアップ研修の時のみ12桁の修了証番号を入力" sqref="H10:H24" xr:uid="{AFABD59E-A35C-4218-9A72-941DDB4520E1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D29691B-541F-42EF-9800-0ED26C92F87E}">
          <x14:formula1>
            <xm:f>'マスタ '!$C$3:$C$4</xm:f>
          </x14:formula1>
          <xm:sqref>C6</xm:sqref>
        </x14:dataValidation>
        <x14:dataValidation type="list" allowBlank="1" showInputMessage="1" showErrorMessage="1" xr:uid="{0883BD93-2121-43AE-AEC7-857EAA054F9C}">
          <x14:formula1>
            <xm:f>'マスタ '!$E$3:$E$8</xm:f>
          </x14:formula1>
          <xm:sqref>C10:C24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1BB05-176F-4BB7-A3DD-B3F812847354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OX/0HW2Xjn/z50lxWvN79jYT03RiFP8nt4ojfpa6B39qUfPgJ5Llr8kaq5WW59ytrt5bvDL0dLwhMJH8qcbDxA==" saltValue="AUfyiAyzmSvvhamwzYOJdA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144" priority="23">
      <formula>$D10="保育士等キャリアアップ研修"</formula>
    </cfRule>
  </conditionalFormatting>
  <conditionalFormatting sqref="I25 C7">
    <cfRule type="cellIs" dxfId="143" priority="22" operator="equal">
      <formula>""</formula>
    </cfRule>
  </conditionalFormatting>
  <conditionalFormatting sqref="E1">
    <cfRule type="cellIs" dxfId="142" priority="21" operator="equal">
      <formula>""</formula>
    </cfRule>
  </conditionalFormatting>
  <conditionalFormatting sqref="K3:K7">
    <cfRule type="cellIs" dxfId="141" priority="20" operator="equal">
      <formula>""</formula>
    </cfRule>
  </conditionalFormatting>
  <conditionalFormatting sqref="K10:K24">
    <cfRule type="expression" dxfId="140" priority="19">
      <formula>$D10="保育士等キャリアアップ研修"</formula>
    </cfRule>
  </conditionalFormatting>
  <conditionalFormatting sqref="K25">
    <cfRule type="cellIs" dxfId="139" priority="18" operator="equal">
      <formula>""</formula>
    </cfRule>
  </conditionalFormatting>
  <conditionalFormatting sqref="C6">
    <cfRule type="cellIs" dxfId="138" priority="17" operator="equal">
      <formula>""</formula>
    </cfRule>
  </conditionalFormatting>
  <conditionalFormatting sqref="I9:I25">
    <cfRule type="expression" dxfId="137" priority="16">
      <formula>$C$6="専門リーダー"</formula>
    </cfRule>
  </conditionalFormatting>
  <conditionalFormatting sqref="G10:H24">
    <cfRule type="expression" dxfId="136" priority="15">
      <formula>$C10="⑥保育士等キャリアアップ研修"</formula>
    </cfRule>
  </conditionalFormatting>
  <conditionalFormatting sqref="G11">
    <cfRule type="expression" dxfId="135" priority="14">
      <formula>$C$11="⑥保育士等キャリアアップ研修"</formula>
    </cfRule>
  </conditionalFormatting>
  <conditionalFormatting sqref="G12">
    <cfRule type="expression" dxfId="134" priority="13">
      <formula>$C$12="⑥保育士等キャリアアップ研修"</formula>
    </cfRule>
  </conditionalFormatting>
  <conditionalFormatting sqref="G13">
    <cfRule type="expression" dxfId="133" priority="12">
      <formula>$C$13="⑥保育士等キャリアアップ研修"</formula>
    </cfRule>
  </conditionalFormatting>
  <conditionalFormatting sqref="G14">
    <cfRule type="expression" dxfId="132" priority="11">
      <formula>$C$14="⑥保育士等キャリアアップ研修"</formula>
    </cfRule>
  </conditionalFormatting>
  <conditionalFormatting sqref="G15">
    <cfRule type="expression" dxfId="131" priority="10">
      <formula>$C$15="⑥保育士等キャリアアップ研修"</formula>
    </cfRule>
  </conditionalFormatting>
  <conditionalFormatting sqref="G16">
    <cfRule type="expression" dxfId="130" priority="9">
      <formula>$C$16="⑥保育士等キャリアアップ研修"</formula>
    </cfRule>
  </conditionalFormatting>
  <conditionalFormatting sqref="G17">
    <cfRule type="expression" dxfId="129" priority="8">
      <formula>$C$17="⑥保育士等キャリアアップ研修"</formula>
    </cfRule>
  </conditionalFormatting>
  <conditionalFormatting sqref="G18">
    <cfRule type="expression" dxfId="128" priority="7">
      <formula>$C$18="⑥保育士等キャリアアップ研修"</formula>
    </cfRule>
  </conditionalFormatting>
  <conditionalFormatting sqref="G19">
    <cfRule type="expression" dxfId="127" priority="6">
      <formula>$C$19="⑥保育士等キャリアアップ研修"</formula>
    </cfRule>
  </conditionalFormatting>
  <conditionalFormatting sqref="G20">
    <cfRule type="expression" dxfId="126" priority="5">
      <formula>$C$20="⑥保育士等キャリアアップ研修"</formula>
    </cfRule>
  </conditionalFormatting>
  <conditionalFormatting sqref="G21">
    <cfRule type="expression" dxfId="125" priority="4">
      <formula>$C$21="⑥保育士等キャリアアップ研修"</formula>
    </cfRule>
  </conditionalFormatting>
  <conditionalFormatting sqref="G22">
    <cfRule type="expression" dxfId="124" priority="3">
      <formula>$C$22="⑥保育士等キャリアアップ研修"</formula>
    </cfRule>
  </conditionalFormatting>
  <conditionalFormatting sqref="G23">
    <cfRule type="expression" dxfId="123" priority="2">
      <formula>$C$23="⑥保育士等キャリアアップ研修"</formula>
    </cfRule>
  </conditionalFormatting>
  <conditionalFormatting sqref="G24">
    <cfRule type="expression" dxfId="122" priority="1">
      <formula>$C$24="⑥保育士等キャリアアップ研修"</formula>
    </cfRule>
  </conditionalFormatting>
  <dataValidations count="6">
    <dataValidation type="date" operator="lessThanOrEqual" allowBlank="1" showInputMessage="1" showErrorMessage="1" sqref="B10:B24" xr:uid="{B6C312A4-B7CE-4CC9-846C-635F063836E5}">
      <formula1>45016</formula1>
    </dataValidation>
    <dataValidation type="list" allowBlank="1" showInputMessage="1" showErrorMessage="1" promptTitle="研修分野" prompt="保育士等キャリアアップ研修の時のみ選択" sqref="G10:G24" xr:uid="{F66D03A6-CD15-433D-95E1-A45F1D25305C}">
      <formula1>INDIRECT($N$4)</formula1>
    </dataValidation>
    <dataValidation type="custom" allowBlank="1" showInputMessage="1" showErrorMessage="1" error="園内研修は15時間以内の範囲で含めることができます。" sqref="K10:K24" xr:uid="{2CA6F322-F619-40E7-AB51-9F010DF35158}">
      <formula1>SUMIF($J$10:$J$24,"〇",$K$10:$K$24)&lt;=15</formula1>
    </dataValidation>
    <dataValidation type="whole" operator="lessThan" showInputMessage="1" showErrorMessage="1" sqref="J25" xr:uid="{E064C214-6E37-4D7C-832A-2805961A0448}">
      <formula1>15</formula1>
    </dataValidation>
    <dataValidation type="list" allowBlank="1" showInputMessage="1" showErrorMessage="1" sqref="I10:I24" xr:uid="{B041A1F6-01C2-44BC-96D2-95FC5ED85DE5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2498B9FB-A50D-48BF-BFA4-0DC64ED9F063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A08BD77-966E-4653-ABC7-E942334A5042}">
          <x14:formula1>
            <xm:f>'マスタ '!$E$3:$E$8</xm:f>
          </x14:formula1>
          <xm:sqref>C10:C24</xm:sqref>
        </x14:dataValidation>
        <x14:dataValidation type="list" allowBlank="1" showInputMessage="1" showErrorMessage="1" xr:uid="{080E37AD-7E86-4789-84C8-9A8C1309F930}">
          <x14:formula1>
            <xm:f>'マスタ '!$C$3:$C$4</xm:f>
          </x14:formula1>
          <xm:sqref>C6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CE7D-CBE5-4238-B757-4F86A43239BA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E/e2DMrb5+PvC5QHwZfIEbdpq9M+yT2Vocz3UMIz9scbk1dKOnMFVdYSoW9g/GYRAXowIHjY6TsYp8fMrx8Z+Q==" saltValue="ffDybaf6CBdsG523niCh8w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121" priority="23">
      <formula>$D10="保育士等キャリアアップ研修"</formula>
    </cfRule>
  </conditionalFormatting>
  <conditionalFormatting sqref="I25 C7">
    <cfRule type="cellIs" dxfId="120" priority="22" operator="equal">
      <formula>""</formula>
    </cfRule>
  </conditionalFormatting>
  <conditionalFormatting sqref="E1">
    <cfRule type="cellIs" dxfId="119" priority="21" operator="equal">
      <formula>""</formula>
    </cfRule>
  </conditionalFormatting>
  <conditionalFormatting sqref="K3:K7">
    <cfRule type="cellIs" dxfId="118" priority="20" operator="equal">
      <formula>""</formula>
    </cfRule>
  </conditionalFormatting>
  <conditionalFormatting sqref="K10:K24">
    <cfRule type="expression" dxfId="117" priority="19">
      <formula>$D10="保育士等キャリアアップ研修"</formula>
    </cfRule>
  </conditionalFormatting>
  <conditionalFormatting sqref="K25">
    <cfRule type="cellIs" dxfId="116" priority="18" operator="equal">
      <formula>""</formula>
    </cfRule>
  </conditionalFormatting>
  <conditionalFormatting sqref="C6">
    <cfRule type="cellIs" dxfId="115" priority="17" operator="equal">
      <formula>""</formula>
    </cfRule>
  </conditionalFormatting>
  <conditionalFormatting sqref="I9:I25">
    <cfRule type="expression" dxfId="114" priority="16">
      <formula>$C$6="専門リーダー"</formula>
    </cfRule>
  </conditionalFormatting>
  <conditionalFormatting sqref="G10:H24">
    <cfRule type="expression" dxfId="113" priority="15">
      <formula>$C10="⑥保育士等キャリアアップ研修"</formula>
    </cfRule>
  </conditionalFormatting>
  <dataValidations count="6">
    <dataValidation type="list" allowBlank="1" showInputMessage="1" showErrorMessage="1" sqref="I10:I24" xr:uid="{7E0D3267-8EAB-4AF3-B66E-C999BEB878B3}">
      <formula1>"〇"</formula1>
    </dataValidation>
    <dataValidation type="whole" operator="lessThan" showInputMessage="1" showErrorMessage="1" sqref="J25" xr:uid="{E575D772-C18C-4140-81A1-D429A98C6218}">
      <formula1>15</formula1>
    </dataValidation>
    <dataValidation type="custom" allowBlank="1" showInputMessage="1" showErrorMessage="1" error="園内研修は15時間以内の範囲で含めることができます。" sqref="K10:K24" xr:uid="{2328E409-2770-4B2A-B980-D9FA8B26C074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F71DA9EB-713C-48C7-BC64-CEB7E649B54D}">
      <formula1>INDIRECT($N$4)</formula1>
    </dataValidation>
    <dataValidation type="date" operator="lessThanOrEqual" allowBlank="1" showInputMessage="1" showErrorMessage="1" sqref="B10:B24" xr:uid="{3D0B7A26-9304-4BEE-BD76-D06438CB893C}">
      <formula1>45016</formula1>
    </dataValidation>
    <dataValidation allowBlank="1" showInputMessage="1" showErrorMessage="1" promptTitle="修了証番号" prompt="保育士等キャリアアップ研修の時のみ12桁の修了証番号を入力" sqref="H10:H24" xr:uid="{D4739A49-AC18-4B03-A2B3-C15EC25FA239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627DD50-D856-4303-B44A-C1B4DF280653}">
          <x14:formula1>
            <xm:f>'マスタ '!$C$3:$C$4</xm:f>
          </x14:formula1>
          <xm:sqref>C6</xm:sqref>
        </x14:dataValidation>
        <x14:dataValidation type="list" allowBlank="1" showInputMessage="1" showErrorMessage="1" xr:uid="{39C2ADA7-8CC4-4BE0-B17B-B7BAD722E52E}">
          <x14:formula1>
            <xm:f>'マスタ '!$E$3:$E$8</xm:f>
          </x14:formula1>
          <xm:sqref>C10:C24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E3ABD-67EE-4A11-98C6-A92EBAB854B1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/mb7SQ3GbyxsHXAY9MphKYbnvYZ1h1BTwSlwOyvMUsWoe0jLF7NgzVr6/+VywVPbbOp/Z3fcslzQrNgxZz1nXg==" saltValue="fvSVkQ0U/t0G/UpQizSbmQ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112" priority="23">
      <formula>$D10="保育士等キャリアアップ研修"</formula>
    </cfRule>
  </conditionalFormatting>
  <conditionalFormatting sqref="I25 C7">
    <cfRule type="cellIs" dxfId="111" priority="22" operator="equal">
      <formula>""</formula>
    </cfRule>
  </conditionalFormatting>
  <conditionalFormatting sqref="E1">
    <cfRule type="cellIs" dxfId="110" priority="21" operator="equal">
      <formula>""</formula>
    </cfRule>
  </conditionalFormatting>
  <conditionalFormatting sqref="K3:K7">
    <cfRule type="cellIs" dxfId="109" priority="20" operator="equal">
      <formula>""</formula>
    </cfRule>
  </conditionalFormatting>
  <conditionalFormatting sqref="K10:K24">
    <cfRule type="expression" dxfId="108" priority="19">
      <formula>$D10="保育士等キャリアアップ研修"</formula>
    </cfRule>
  </conditionalFormatting>
  <conditionalFormatting sqref="K25">
    <cfRule type="cellIs" dxfId="107" priority="18" operator="equal">
      <formula>""</formula>
    </cfRule>
  </conditionalFormatting>
  <conditionalFormatting sqref="C6">
    <cfRule type="cellIs" dxfId="106" priority="17" operator="equal">
      <formula>""</formula>
    </cfRule>
  </conditionalFormatting>
  <conditionalFormatting sqref="I9:I25">
    <cfRule type="expression" dxfId="105" priority="16">
      <formula>$C$6="専門リーダー"</formula>
    </cfRule>
  </conditionalFormatting>
  <conditionalFormatting sqref="G10:H24">
    <cfRule type="expression" dxfId="104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82A0ADEC-F10A-4C52-8EEC-529B7C441DA0}">
      <formula1>45016</formula1>
    </dataValidation>
    <dataValidation type="list" allowBlank="1" showInputMessage="1" showErrorMessage="1" promptTitle="研修分野" prompt="保育士等キャリアアップ研修の時のみ選択" sqref="G10:G24" xr:uid="{008E3922-7209-4F91-834D-C3585CB31709}">
      <formula1>INDIRECT($N$4)</formula1>
    </dataValidation>
    <dataValidation type="custom" allowBlank="1" showInputMessage="1" showErrorMessage="1" error="園内研修は15時間以内の範囲で含めることができます。" sqref="K10:K24" xr:uid="{87011D58-108A-41AC-811B-A2AA02D0119C}">
      <formula1>SUMIF($J$10:$J$24,"〇",$K$10:$K$24)&lt;=15</formula1>
    </dataValidation>
    <dataValidation type="whole" operator="lessThan" showInputMessage="1" showErrorMessage="1" sqref="J25" xr:uid="{38DF20FC-94A1-4DB4-91E6-C0315ECD270A}">
      <formula1>15</formula1>
    </dataValidation>
    <dataValidation type="list" allowBlank="1" showInputMessage="1" showErrorMessage="1" sqref="I10:I24" xr:uid="{C8D8950E-23E7-4C5B-B183-0671AD28888A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140B0160-A92A-4E24-9DAA-234B544C5247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459BB14-5D3B-4753-A75E-ECCA27A9B8F0}">
          <x14:formula1>
            <xm:f>'マスタ '!$E$3:$E$8</xm:f>
          </x14:formula1>
          <xm:sqref>C10:C24</xm:sqref>
        </x14:dataValidation>
        <x14:dataValidation type="list" allowBlank="1" showInputMessage="1" showErrorMessage="1" xr:uid="{463C2091-ECA4-4357-917A-9B20203B34D1}">
          <x14:formula1>
            <xm:f>'マスタ '!$C$3:$C$4</xm:f>
          </x14:formula1>
          <xm:sqref>C6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D50CF-2A9A-46BA-80D2-B48836CDA152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Jiithc+HS3rbvqr7JqACZxXbRvyMf8eXMgyuAPvoJIZRaVvIs5yUiml93d3r+QGf7oVVaFS5cycatKZlMIWAcw==" saltValue="N5Srysb/31gE+XgVpwpRhA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103" priority="23">
      <formula>$D10="保育士等キャリアアップ研修"</formula>
    </cfRule>
  </conditionalFormatting>
  <conditionalFormatting sqref="I25 C7">
    <cfRule type="cellIs" dxfId="102" priority="22" operator="equal">
      <formula>""</formula>
    </cfRule>
  </conditionalFormatting>
  <conditionalFormatting sqref="E1">
    <cfRule type="cellIs" dxfId="101" priority="21" operator="equal">
      <formula>""</formula>
    </cfRule>
  </conditionalFormatting>
  <conditionalFormatting sqref="K3:K7">
    <cfRule type="cellIs" dxfId="100" priority="20" operator="equal">
      <formula>""</formula>
    </cfRule>
  </conditionalFormatting>
  <conditionalFormatting sqref="K10:K24">
    <cfRule type="expression" dxfId="99" priority="19">
      <formula>$D10="保育士等キャリアアップ研修"</formula>
    </cfRule>
  </conditionalFormatting>
  <conditionalFormatting sqref="K25">
    <cfRule type="cellIs" dxfId="98" priority="18" operator="equal">
      <formula>""</formula>
    </cfRule>
  </conditionalFormatting>
  <conditionalFormatting sqref="C6">
    <cfRule type="cellIs" dxfId="97" priority="17" operator="equal">
      <formula>""</formula>
    </cfRule>
  </conditionalFormatting>
  <conditionalFormatting sqref="I9:I25">
    <cfRule type="expression" dxfId="96" priority="16">
      <formula>$C$6="専門リーダー"</formula>
    </cfRule>
  </conditionalFormatting>
  <conditionalFormatting sqref="G10:H24">
    <cfRule type="expression" dxfId="95" priority="15">
      <formula>$C$10="⑥保育士等キャリアアップ研修"</formula>
    </cfRule>
  </conditionalFormatting>
  <dataValidations count="6">
    <dataValidation type="list" allowBlank="1" showInputMessage="1" showErrorMessage="1" sqref="I10:I24" xr:uid="{D6D7E9BF-0E8E-4DD9-A6C2-4A086CA036F0}">
      <formula1>"〇"</formula1>
    </dataValidation>
    <dataValidation type="whole" operator="lessThan" showInputMessage="1" showErrorMessage="1" sqref="J25" xr:uid="{26AF4EF6-9743-4158-B373-CBF3CD522D2E}">
      <formula1>15</formula1>
    </dataValidation>
    <dataValidation type="custom" allowBlank="1" showInputMessage="1" showErrorMessage="1" error="園内研修は15時間以内の範囲で含めることができます。" sqref="K10:K24" xr:uid="{7950FFE1-5303-4BC8-A1F2-9EA82DA0E2EC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2D7379A2-82DE-4361-94AD-7EFBB70F6BAD}">
      <formula1>INDIRECT($N$4)</formula1>
    </dataValidation>
    <dataValidation type="date" operator="lessThanOrEqual" allowBlank="1" showInputMessage="1" showErrorMessage="1" sqref="B10:B24" xr:uid="{7F12EA9E-D4C7-49F6-9003-9318EBE31CF2}">
      <formula1>45016</formula1>
    </dataValidation>
    <dataValidation allowBlank="1" showInputMessage="1" showErrorMessage="1" promptTitle="修了証番号" prompt="保育士等キャリアアップ研修の時のみ12桁の修了証番号を入力" sqref="H10:H24" xr:uid="{06949A56-84A0-4BB2-AAA5-F5A09165BC70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73DDD0-E580-4607-9ADE-891E4E00E1BB}">
          <x14:formula1>
            <xm:f>'マスタ '!$C$3:$C$4</xm:f>
          </x14:formula1>
          <xm:sqref>C6</xm:sqref>
        </x14:dataValidation>
        <x14:dataValidation type="list" allowBlank="1" showInputMessage="1" showErrorMessage="1" xr:uid="{D6E53654-8602-4636-84C9-8764C5BA80D6}">
          <x14:formula1>
            <xm:f>'マスタ '!$E$3:$E$8</xm:f>
          </x14:formula1>
          <xm:sqref>C10:C24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4797F-85C1-491F-8A14-C281D33BD394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bRY/91qE8CxD2McknylLWZefsENqUf6e/MBcrMMLJF8dq8evN2KILlu2EY8E53EBXgxUL46pTB0ew0L5JYo6SQ==" saltValue="gTOqOJJjH4/Is5c7rtIISw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94" priority="23">
      <formula>$D10="保育士等キャリアアップ研修"</formula>
    </cfRule>
  </conditionalFormatting>
  <conditionalFormatting sqref="I25 C7">
    <cfRule type="cellIs" dxfId="93" priority="22" operator="equal">
      <formula>""</formula>
    </cfRule>
  </conditionalFormatting>
  <conditionalFormatting sqref="E1">
    <cfRule type="cellIs" dxfId="92" priority="21" operator="equal">
      <formula>""</formula>
    </cfRule>
  </conditionalFormatting>
  <conditionalFormatting sqref="K3:K7">
    <cfRule type="cellIs" dxfId="91" priority="20" operator="equal">
      <formula>""</formula>
    </cfRule>
  </conditionalFormatting>
  <conditionalFormatting sqref="K10:K24">
    <cfRule type="expression" dxfId="90" priority="19">
      <formula>$D10="保育士等キャリアアップ研修"</formula>
    </cfRule>
  </conditionalFormatting>
  <conditionalFormatting sqref="K25">
    <cfRule type="cellIs" dxfId="89" priority="18" operator="equal">
      <formula>""</formula>
    </cfRule>
  </conditionalFormatting>
  <conditionalFormatting sqref="C6">
    <cfRule type="cellIs" dxfId="88" priority="17" operator="equal">
      <formula>""</formula>
    </cfRule>
  </conditionalFormatting>
  <conditionalFormatting sqref="I9:I25">
    <cfRule type="expression" dxfId="87" priority="16">
      <formula>$C$6="専門リーダー"</formula>
    </cfRule>
  </conditionalFormatting>
  <conditionalFormatting sqref="G10:H24">
    <cfRule type="expression" dxfId="86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0E712C98-E3DF-4314-9F80-0B5D2106E1AD}">
      <formula1>45016</formula1>
    </dataValidation>
    <dataValidation type="list" allowBlank="1" showInputMessage="1" showErrorMessage="1" promptTitle="研修分野" prompt="保育士等キャリアアップ研修の時のみ選択" sqref="G10:G24" xr:uid="{E4A1773A-EEB9-4732-9BFE-708DA64C9AB2}">
      <formula1>INDIRECT($N$4)</formula1>
    </dataValidation>
    <dataValidation type="custom" allowBlank="1" showInputMessage="1" showErrorMessage="1" error="園内研修は15時間以内の範囲で含めることができます。" sqref="K10:K24" xr:uid="{2FBE8023-D3BC-4112-979A-3EE9E8D396A4}">
      <formula1>SUMIF($J$10:$J$24,"〇",$K$10:$K$24)&lt;=15</formula1>
    </dataValidation>
    <dataValidation type="whole" operator="lessThan" showInputMessage="1" showErrorMessage="1" sqref="J25" xr:uid="{82702176-147F-4A70-9BBE-DD6678FA33D3}">
      <formula1>15</formula1>
    </dataValidation>
    <dataValidation type="list" allowBlank="1" showInputMessage="1" showErrorMessage="1" sqref="I10:I24" xr:uid="{536C8C11-01B5-493A-B4CB-3A5637E3DE30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8339F657-F2F2-4072-A474-8A01C60491A2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9444AB-C7CA-41AF-AF18-9AD10DFCB519}">
          <x14:formula1>
            <xm:f>'マスタ '!$E$3:$E$8</xm:f>
          </x14:formula1>
          <xm:sqref>C10:C24</xm:sqref>
        </x14:dataValidation>
        <x14:dataValidation type="list" allowBlank="1" showInputMessage="1" showErrorMessage="1" xr:uid="{06D52894-8A67-43A5-979B-B8E6DFC2ED61}">
          <x14:formula1>
            <xm:f>'マスタ '!$C$3:$C$4</xm:f>
          </x14:formula1>
          <xm:sqref>C6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2447-EC67-4C67-823B-1396439EE799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9BZRIH5MOPeYuCBNe5nTT2H0dfHjFqfD88X7PjvDiqJEMgNCduZhPD2Vp9ECWlT4+AYlQetTaloCSnq9gfXoCQ==" saltValue="1l28623l/2QbyBJFYn+C/w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85" priority="23">
      <formula>$D10="保育士等キャリアアップ研修"</formula>
    </cfRule>
  </conditionalFormatting>
  <conditionalFormatting sqref="I25 C7">
    <cfRule type="cellIs" dxfId="84" priority="22" operator="equal">
      <formula>""</formula>
    </cfRule>
  </conditionalFormatting>
  <conditionalFormatting sqref="E1">
    <cfRule type="cellIs" dxfId="83" priority="21" operator="equal">
      <formula>""</formula>
    </cfRule>
  </conditionalFormatting>
  <conditionalFormatting sqref="K3:K7">
    <cfRule type="cellIs" dxfId="82" priority="20" operator="equal">
      <formula>""</formula>
    </cfRule>
  </conditionalFormatting>
  <conditionalFormatting sqref="K10:K24">
    <cfRule type="expression" dxfId="81" priority="19">
      <formula>$D10="保育士等キャリアアップ研修"</formula>
    </cfRule>
  </conditionalFormatting>
  <conditionalFormatting sqref="K25">
    <cfRule type="cellIs" dxfId="80" priority="18" operator="equal">
      <formula>""</formula>
    </cfRule>
  </conditionalFormatting>
  <conditionalFormatting sqref="C6">
    <cfRule type="cellIs" dxfId="79" priority="17" operator="equal">
      <formula>""</formula>
    </cfRule>
  </conditionalFormatting>
  <conditionalFormatting sqref="I9:I25">
    <cfRule type="expression" dxfId="78" priority="16">
      <formula>$C$6="専門リーダー"</formula>
    </cfRule>
  </conditionalFormatting>
  <conditionalFormatting sqref="G10:H24">
    <cfRule type="expression" dxfId="77" priority="15">
      <formula>$C10="⑥保育士等キャリアアップ研修"</formula>
    </cfRule>
  </conditionalFormatting>
  <dataValidations count="6">
    <dataValidation type="list" allowBlank="1" showInputMessage="1" showErrorMessage="1" sqref="I10:I24" xr:uid="{AD7348E5-BCED-4D75-88EA-02BD0E45C05E}">
      <formula1>"〇"</formula1>
    </dataValidation>
    <dataValidation type="whole" operator="lessThan" showInputMessage="1" showErrorMessage="1" sqref="J25" xr:uid="{2DF9B4A3-6FD0-401C-822E-827938AA4FAF}">
      <formula1>15</formula1>
    </dataValidation>
    <dataValidation type="custom" allowBlank="1" showInputMessage="1" showErrorMessage="1" error="園内研修は15時間以内の範囲で含めることができます。" sqref="K10:K24" xr:uid="{3F8710B6-648C-405E-BCC5-83ACA477200C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6A7E5326-D940-48F2-A0CB-554B1017C7A3}">
      <formula1>INDIRECT($N$4)</formula1>
    </dataValidation>
    <dataValidation type="date" operator="lessThanOrEqual" allowBlank="1" showInputMessage="1" showErrorMessage="1" sqref="B10:B24" xr:uid="{8174CB5D-7E31-459F-9028-2DF1C974E545}">
      <formula1>45016</formula1>
    </dataValidation>
    <dataValidation allowBlank="1" showInputMessage="1" showErrorMessage="1" promptTitle="修了証番号" prompt="保育士等キャリアアップ研修の時のみ12桁の修了証番号を入力" sqref="H10:H24" xr:uid="{59A09263-4D29-4AF7-A35B-1945E53E332F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6CD4EE-9AD7-4E32-88A3-F788A066F9C5}">
          <x14:formula1>
            <xm:f>'マスタ '!$C$3:$C$4</xm:f>
          </x14:formula1>
          <xm:sqref>C6</xm:sqref>
        </x14:dataValidation>
        <x14:dataValidation type="list" allowBlank="1" showInputMessage="1" showErrorMessage="1" xr:uid="{5F5D2C5D-887E-46B7-B052-F19CE5A7C970}">
          <x14:formula1>
            <xm:f>'マスタ '!$E$3:$E$8</xm:f>
          </x14:formula1>
          <xm:sqref>C10:C24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D951-C4C6-46DF-B7EA-BFE2331B1236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Xrtsi89iFo/zpnt1EJflApdtVkkUu0kQfogp+uPt9nfrQUrbPuY9d4xkXAgDEwLiWjPCASl8Ex6F0XzZbTQ1sQ==" saltValue="DweUn0/99+SMINjRfFIXAw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76" priority="23">
      <formula>$D10="保育士等キャリアアップ研修"</formula>
    </cfRule>
  </conditionalFormatting>
  <conditionalFormatting sqref="I25 C7">
    <cfRule type="cellIs" dxfId="75" priority="22" operator="equal">
      <formula>""</formula>
    </cfRule>
  </conditionalFormatting>
  <conditionalFormatting sqref="E1">
    <cfRule type="cellIs" dxfId="74" priority="21" operator="equal">
      <formula>""</formula>
    </cfRule>
  </conditionalFormatting>
  <conditionalFormatting sqref="K3:K7">
    <cfRule type="cellIs" dxfId="73" priority="20" operator="equal">
      <formula>""</formula>
    </cfRule>
  </conditionalFormatting>
  <conditionalFormatting sqref="K10:K24">
    <cfRule type="expression" dxfId="72" priority="19">
      <formula>$D10="保育士等キャリアアップ研修"</formula>
    </cfRule>
  </conditionalFormatting>
  <conditionalFormatting sqref="K25">
    <cfRule type="cellIs" dxfId="71" priority="18" operator="equal">
      <formula>""</formula>
    </cfRule>
  </conditionalFormatting>
  <conditionalFormatting sqref="C6">
    <cfRule type="cellIs" dxfId="70" priority="17" operator="equal">
      <formula>""</formula>
    </cfRule>
  </conditionalFormatting>
  <conditionalFormatting sqref="I9:I25">
    <cfRule type="expression" dxfId="69" priority="16">
      <formula>$C$6="専門リーダー"</formula>
    </cfRule>
  </conditionalFormatting>
  <conditionalFormatting sqref="G10:H24">
    <cfRule type="expression" dxfId="68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EE1273AC-80C0-4746-8A3D-1566E3D004C2}">
      <formula1>45016</formula1>
    </dataValidation>
    <dataValidation type="list" allowBlank="1" showInputMessage="1" showErrorMessage="1" promptTitle="研修分野" prompt="保育士等キャリアアップ研修の時のみ選択" sqref="G10:G24" xr:uid="{975620B3-3BEE-4BB0-9E5D-818A4EEB3283}">
      <formula1>INDIRECT($N$4)</formula1>
    </dataValidation>
    <dataValidation type="custom" allowBlank="1" showInputMessage="1" showErrorMessage="1" error="園内研修は15時間以内の範囲で含めることができます。" sqref="K10:K24" xr:uid="{FC3C2951-E961-4883-AB60-869FB9A2CE66}">
      <formula1>SUMIF($J$10:$J$24,"〇",$K$10:$K$24)&lt;=15</formula1>
    </dataValidation>
    <dataValidation type="whole" operator="lessThan" showInputMessage="1" showErrorMessage="1" sqref="J25" xr:uid="{9300BF2C-3B6D-4885-B191-D9A445BDAE3D}">
      <formula1>15</formula1>
    </dataValidation>
    <dataValidation type="list" allowBlank="1" showInputMessage="1" showErrorMessage="1" sqref="I10:I24" xr:uid="{138C412A-EEB9-44EC-B666-D2AE19519F66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9B1AA22C-B91C-4EAA-B13C-F459FBEF6CCE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D30318-59B9-4520-9FB2-E4D9DC102606}">
          <x14:formula1>
            <xm:f>'マスタ '!$E$3:$E$8</xm:f>
          </x14:formula1>
          <xm:sqref>C10:C24</xm:sqref>
        </x14:dataValidation>
        <x14:dataValidation type="list" allowBlank="1" showInputMessage="1" showErrorMessage="1" xr:uid="{5EFEA693-5248-4A5C-8DA9-D2056996E3CC}">
          <x14:formula1>
            <xm:f>'マスタ '!$C$3:$C$4</xm:f>
          </x14:formula1>
          <xm:sqref>C6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6AE6-9C47-4EE1-8207-CF3746F181E8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K10" sqref="K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1DDELNkHRxMnRsz+uAldCodLCfF1LL/VxJpy93CQ67mM6B/YHDVdaxDws5eRmLxvM6lQnH6r47q14ww4G+rBkg==" saltValue="kMaK97J/Fwb4Rmz2Er47gA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67" priority="23">
      <formula>$D10="保育士等キャリアアップ研修"</formula>
    </cfRule>
  </conditionalFormatting>
  <conditionalFormatting sqref="I25 C7">
    <cfRule type="cellIs" dxfId="66" priority="22" operator="equal">
      <formula>""</formula>
    </cfRule>
  </conditionalFormatting>
  <conditionalFormatting sqref="E1">
    <cfRule type="cellIs" dxfId="65" priority="21" operator="equal">
      <formula>""</formula>
    </cfRule>
  </conditionalFormatting>
  <conditionalFormatting sqref="K3:K7">
    <cfRule type="cellIs" dxfId="64" priority="20" operator="equal">
      <formula>""</formula>
    </cfRule>
  </conditionalFormatting>
  <conditionalFormatting sqref="K10:K24">
    <cfRule type="expression" dxfId="63" priority="19">
      <formula>$D10="保育士等キャリアアップ研修"</formula>
    </cfRule>
  </conditionalFormatting>
  <conditionalFormatting sqref="K25">
    <cfRule type="cellIs" dxfId="62" priority="18" operator="equal">
      <formula>""</formula>
    </cfRule>
  </conditionalFormatting>
  <conditionalFormatting sqref="C6">
    <cfRule type="cellIs" dxfId="61" priority="17" operator="equal">
      <formula>""</formula>
    </cfRule>
  </conditionalFormatting>
  <conditionalFormatting sqref="I9:I25">
    <cfRule type="expression" dxfId="60" priority="16">
      <formula>$C$6="専門リーダー"</formula>
    </cfRule>
  </conditionalFormatting>
  <conditionalFormatting sqref="G10:H24">
    <cfRule type="expression" dxfId="59" priority="15">
      <formula>$C10="⑥保育士等キャリアアップ研修"</formula>
    </cfRule>
  </conditionalFormatting>
  <conditionalFormatting sqref="G11">
    <cfRule type="expression" dxfId="58" priority="14">
      <formula>$C$11="⑥保育士等キャリアアップ研修"</formula>
    </cfRule>
  </conditionalFormatting>
  <conditionalFormatting sqref="G12">
    <cfRule type="expression" dxfId="57" priority="13">
      <formula>$C$12="⑥保育士等キャリアアップ研修"</formula>
    </cfRule>
  </conditionalFormatting>
  <conditionalFormatting sqref="G13">
    <cfRule type="expression" dxfId="56" priority="12">
      <formula>$C$13="⑥保育士等キャリアアップ研修"</formula>
    </cfRule>
  </conditionalFormatting>
  <conditionalFormatting sqref="G14">
    <cfRule type="expression" dxfId="55" priority="11">
      <formula>$C$14="⑥保育士等キャリアアップ研修"</formula>
    </cfRule>
  </conditionalFormatting>
  <conditionalFormatting sqref="G15">
    <cfRule type="expression" dxfId="54" priority="10">
      <formula>$C$15="⑥保育士等キャリアアップ研修"</formula>
    </cfRule>
  </conditionalFormatting>
  <conditionalFormatting sqref="G16">
    <cfRule type="expression" dxfId="53" priority="9">
      <formula>$C$16="⑥保育士等キャリアアップ研修"</formula>
    </cfRule>
  </conditionalFormatting>
  <conditionalFormatting sqref="G17">
    <cfRule type="expression" dxfId="52" priority="8">
      <formula>$C$17="⑥保育士等キャリアアップ研修"</formula>
    </cfRule>
  </conditionalFormatting>
  <conditionalFormatting sqref="G18">
    <cfRule type="expression" dxfId="51" priority="7">
      <formula>$C$18="⑥保育士等キャリアアップ研修"</formula>
    </cfRule>
  </conditionalFormatting>
  <conditionalFormatting sqref="G19">
    <cfRule type="expression" dxfId="50" priority="6">
      <formula>$C$19="⑥保育士等キャリアアップ研修"</formula>
    </cfRule>
  </conditionalFormatting>
  <conditionalFormatting sqref="G20">
    <cfRule type="expression" dxfId="49" priority="5">
      <formula>$C$20="⑥保育士等キャリアアップ研修"</formula>
    </cfRule>
  </conditionalFormatting>
  <conditionalFormatting sqref="G21">
    <cfRule type="expression" dxfId="48" priority="4">
      <formula>$C$21="⑥保育士等キャリアアップ研修"</formula>
    </cfRule>
  </conditionalFormatting>
  <conditionalFormatting sqref="G22">
    <cfRule type="expression" dxfId="47" priority="3">
      <formula>$C$22="⑥保育士等キャリアアップ研修"</formula>
    </cfRule>
  </conditionalFormatting>
  <conditionalFormatting sqref="G23">
    <cfRule type="expression" dxfId="46" priority="2">
      <formula>$C$23="⑥保育士等キャリアアップ研修"</formula>
    </cfRule>
  </conditionalFormatting>
  <conditionalFormatting sqref="G24">
    <cfRule type="expression" dxfId="45" priority="1">
      <formula>$C$24="⑥保育士等キャリアアップ研修"</formula>
    </cfRule>
  </conditionalFormatting>
  <dataValidations count="6">
    <dataValidation type="list" allowBlank="1" showInputMessage="1" showErrorMessage="1" sqref="I10:I24" xr:uid="{A42A6E59-55F9-4298-923A-122A7D3B7A69}">
      <formula1>"〇"</formula1>
    </dataValidation>
    <dataValidation type="whole" operator="lessThan" showInputMessage="1" showErrorMessage="1" sqref="J25" xr:uid="{3646941F-9E28-4157-BA77-B3AB4775E1C6}">
      <formula1>15</formula1>
    </dataValidation>
    <dataValidation type="custom" allowBlank="1" showInputMessage="1" showErrorMessage="1" error="園内研修は15時間以内の範囲で含めることができます。" sqref="K10:K24" xr:uid="{727B0121-A47B-440D-BFEA-7C027D408978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12D6EF26-7767-4FD2-BCD1-238A7FA6EBAB}">
      <formula1>INDIRECT($N$4)</formula1>
    </dataValidation>
    <dataValidation type="date" operator="lessThanOrEqual" allowBlank="1" showInputMessage="1" showErrorMessage="1" sqref="B10:B24" xr:uid="{D4379F94-15DB-49E9-9A6C-2398DBBF7C40}">
      <formula1>45016</formula1>
    </dataValidation>
    <dataValidation allowBlank="1" showInputMessage="1" showErrorMessage="1" promptTitle="修了証番号" prompt="保育士等キャリアアップ研修の時のみ12桁の修了証番号を入力" sqref="H10:H24" xr:uid="{E7D7631C-9689-4E36-9826-1597B341BEAA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66E723-EAFF-454A-B26C-685BC42BEE59}">
          <x14:formula1>
            <xm:f>'マスタ '!$C$3:$C$4</xm:f>
          </x14:formula1>
          <xm:sqref>C6</xm:sqref>
        </x14:dataValidation>
        <x14:dataValidation type="list" allowBlank="1" showInputMessage="1" showErrorMessage="1" xr:uid="{4385147C-4BA8-4D52-8899-14493363B959}">
          <x14:formula1>
            <xm:f>'マスタ '!$E$3:$E$8</xm:f>
          </x14:formula1>
          <xm:sqref>C10:C24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0016-B723-48BE-AF40-2FE1A2B8A91C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1DU3I57M29zXf2wJl0gMbTAcBV4PtIuaCHDcbFsDVutq0JrVm17pkQqnXaOVBsqumXmtLBSEbrhCii3yUcyHEQ==" saltValue="UPxEnzKCPr6omc7BS9UZew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44" priority="23">
      <formula>$D10="保育士等キャリアアップ研修"</formula>
    </cfRule>
  </conditionalFormatting>
  <conditionalFormatting sqref="I25 C7">
    <cfRule type="cellIs" dxfId="43" priority="22" operator="equal">
      <formula>""</formula>
    </cfRule>
  </conditionalFormatting>
  <conditionalFormatting sqref="E1">
    <cfRule type="cellIs" dxfId="42" priority="21" operator="equal">
      <formula>""</formula>
    </cfRule>
  </conditionalFormatting>
  <conditionalFormatting sqref="K3:K7">
    <cfRule type="cellIs" dxfId="41" priority="20" operator="equal">
      <formula>""</formula>
    </cfRule>
  </conditionalFormatting>
  <conditionalFormatting sqref="K10:K24">
    <cfRule type="expression" dxfId="40" priority="19">
      <formula>$D10="保育士等キャリアアップ研修"</formula>
    </cfRule>
  </conditionalFormatting>
  <conditionalFormatting sqref="K25">
    <cfRule type="cellIs" dxfId="39" priority="18" operator="equal">
      <formula>""</formula>
    </cfRule>
  </conditionalFormatting>
  <conditionalFormatting sqref="C6">
    <cfRule type="cellIs" dxfId="38" priority="17" operator="equal">
      <formula>""</formula>
    </cfRule>
  </conditionalFormatting>
  <conditionalFormatting sqref="I9:I25">
    <cfRule type="expression" dxfId="37" priority="16">
      <formula>$C$6="専門リーダー"</formula>
    </cfRule>
  </conditionalFormatting>
  <conditionalFormatting sqref="G10:H24">
    <cfRule type="expression" dxfId="36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0C5F8B8B-36AE-4470-ADB8-F5487671A86D}">
      <formula1>45016</formula1>
    </dataValidation>
    <dataValidation type="list" allowBlank="1" showInputMessage="1" showErrorMessage="1" promptTitle="研修分野" prompt="保育士等キャリアアップ研修の時のみ選択" sqref="G10:G24" xr:uid="{77AFBD24-96D8-4673-85AD-073942D75A1E}">
      <formula1>INDIRECT($N$4)</formula1>
    </dataValidation>
    <dataValidation type="custom" allowBlank="1" showInputMessage="1" showErrorMessage="1" error="園内研修は15時間以内の範囲で含めることができます。" sqref="K10:K24" xr:uid="{92E9174F-3516-4AE9-8BC9-CA1AEB2BE9E0}">
      <formula1>SUMIF($J$10:$J$24,"〇",$K$10:$K$24)&lt;=15</formula1>
    </dataValidation>
    <dataValidation type="whole" operator="lessThan" showInputMessage="1" showErrorMessage="1" sqref="J25" xr:uid="{3CD59004-019C-4FF4-A588-972A5BC1BF88}">
      <formula1>15</formula1>
    </dataValidation>
    <dataValidation type="list" allowBlank="1" showInputMessage="1" showErrorMessage="1" sqref="I10:I24" xr:uid="{A70180C5-E613-461C-8E9D-03B909FC1D31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35C13A1F-4BEA-4420-B7F1-363D24274F27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9B64DE-6A38-463B-B55F-22CBE67E8C04}">
          <x14:formula1>
            <xm:f>'マスタ '!$E$3:$E$8</xm:f>
          </x14:formula1>
          <xm:sqref>C10:C24</xm:sqref>
        </x14:dataValidation>
        <x14:dataValidation type="list" allowBlank="1" showInputMessage="1" showErrorMessage="1" xr:uid="{D9453594-235B-4920-84F5-DA995D7425FF}">
          <x14:formula1>
            <xm:f>'マスタ '!$C$3:$C$4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92D050"/>
    <pageSetUpPr fitToPage="1"/>
  </sheetPr>
  <dimension ref="B1:M31"/>
  <sheetViews>
    <sheetView zoomScale="70" zoomScaleNormal="70" zoomScaleSheetLayoutView="70" workbookViewId="0">
      <selection activeCell="F4" sqref="F4"/>
    </sheetView>
  </sheetViews>
  <sheetFormatPr defaultRowHeight="13.5" x14ac:dyDescent="0.15"/>
  <cols>
    <col min="1" max="1" width="9" style="64"/>
    <col min="2" max="2" width="18.375" style="64" customWidth="1"/>
    <col min="3" max="4" width="35.125" style="64" customWidth="1"/>
    <col min="5" max="7" width="25.5" style="64" customWidth="1"/>
    <col min="8" max="9" width="31.625" style="64" customWidth="1"/>
    <col min="10" max="10" width="30.5" style="64" customWidth="1"/>
    <col min="11" max="11" width="32.5" style="64" customWidth="1"/>
    <col min="12" max="12" width="40.5" style="64" customWidth="1"/>
    <col min="13" max="14" width="9" style="64" customWidth="1"/>
    <col min="15" max="16384" width="9" style="64"/>
  </cols>
  <sheetData>
    <row r="1" spans="2:13" ht="29.25" customHeight="1" x14ac:dyDescent="0.15"/>
    <row r="2" spans="2:13" ht="27" customHeight="1" x14ac:dyDescent="0.15">
      <c r="B2" s="64" t="s">
        <v>19</v>
      </c>
      <c r="C2" s="109" t="s">
        <v>2</v>
      </c>
      <c r="D2" s="109" t="s">
        <v>92</v>
      </c>
      <c r="E2" s="61" t="s">
        <v>3</v>
      </c>
      <c r="F2" s="61" t="s">
        <v>96</v>
      </c>
      <c r="G2" s="112" t="s">
        <v>118</v>
      </c>
      <c r="H2" s="112" t="s">
        <v>119</v>
      </c>
      <c r="I2" s="112" t="s">
        <v>120</v>
      </c>
      <c r="J2" s="112" t="s">
        <v>121</v>
      </c>
      <c r="K2" s="112" t="str">
        <f>C5</f>
        <v>若手リーダー</v>
      </c>
      <c r="L2" s="112" t="str">
        <f>C6</f>
        <v>職員処遇改善費の対象者のため職位の発令なし</v>
      </c>
    </row>
    <row r="3" spans="2:13" ht="27" customHeight="1" x14ac:dyDescent="0.15">
      <c r="B3" s="108" t="s">
        <v>61</v>
      </c>
      <c r="C3" s="64" t="s">
        <v>88</v>
      </c>
      <c r="D3" s="129" t="s">
        <v>101</v>
      </c>
      <c r="E3" s="61" t="s">
        <v>69</v>
      </c>
      <c r="F3" s="64" t="s">
        <v>98</v>
      </c>
      <c r="G3" s="110" t="s">
        <v>85</v>
      </c>
      <c r="H3" s="110" t="s">
        <v>87</v>
      </c>
      <c r="I3" s="110" t="s">
        <v>85</v>
      </c>
      <c r="J3" s="110" t="s">
        <v>87</v>
      </c>
      <c r="K3" s="110" t="s">
        <v>87</v>
      </c>
      <c r="L3" s="110" t="s">
        <v>87</v>
      </c>
      <c r="M3" s="108"/>
    </row>
    <row r="4" spans="2:13" ht="27" customHeight="1" x14ac:dyDescent="0.15">
      <c r="B4" s="108" t="s">
        <v>63</v>
      </c>
      <c r="C4" s="64" t="s">
        <v>86</v>
      </c>
      <c r="D4" s="129" t="s">
        <v>102</v>
      </c>
      <c r="E4" s="63" t="s">
        <v>72</v>
      </c>
      <c r="F4" s="63" t="s">
        <v>97</v>
      </c>
      <c r="G4" s="110" t="s">
        <v>84</v>
      </c>
      <c r="H4" s="110" t="s">
        <v>85</v>
      </c>
      <c r="I4" s="110" t="s">
        <v>84</v>
      </c>
      <c r="J4" s="110" t="s">
        <v>85</v>
      </c>
      <c r="K4" s="110" t="s">
        <v>85</v>
      </c>
      <c r="L4" s="110" t="s">
        <v>85</v>
      </c>
      <c r="M4" s="108"/>
    </row>
    <row r="5" spans="2:13" ht="27" customHeight="1" x14ac:dyDescent="0.15">
      <c r="B5" s="108"/>
      <c r="C5" s="64" t="s">
        <v>89</v>
      </c>
      <c r="D5" s="129" t="s">
        <v>103</v>
      </c>
      <c r="E5" s="61" t="s">
        <v>71</v>
      </c>
      <c r="F5" s="61" t="s">
        <v>38</v>
      </c>
      <c r="G5" s="110" t="s">
        <v>82</v>
      </c>
      <c r="H5" s="110" t="s">
        <v>84</v>
      </c>
      <c r="I5" s="110" t="s">
        <v>82</v>
      </c>
      <c r="J5" s="110" t="s">
        <v>84</v>
      </c>
      <c r="K5" s="110" t="s">
        <v>84</v>
      </c>
      <c r="L5" s="110" t="s">
        <v>84</v>
      </c>
      <c r="M5" s="108"/>
    </row>
    <row r="6" spans="2:13" ht="27" customHeight="1" x14ac:dyDescent="0.15">
      <c r="B6" s="108"/>
      <c r="C6" s="64" t="s">
        <v>83</v>
      </c>
      <c r="D6" s="129" t="s">
        <v>104</v>
      </c>
      <c r="E6" s="61" t="s">
        <v>67</v>
      </c>
      <c r="F6" s="61"/>
      <c r="G6" s="110" t="s">
        <v>81</v>
      </c>
      <c r="H6" s="110" t="s">
        <v>82</v>
      </c>
      <c r="I6" s="110" t="s">
        <v>81</v>
      </c>
      <c r="J6" s="110" t="s">
        <v>82</v>
      </c>
      <c r="K6" s="110" t="s">
        <v>82</v>
      </c>
      <c r="L6" s="110" t="s">
        <v>82</v>
      </c>
      <c r="M6" s="108"/>
    </row>
    <row r="7" spans="2:13" ht="27" customHeight="1" x14ac:dyDescent="0.15">
      <c r="B7" s="108"/>
      <c r="D7" s="129" t="s">
        <v>105</v>
      </c>
      <c r="E7" s="61" t="s">
        <v>68</v>
      </c>
      <c r="F7" s="61"/>
      <c r="G7" s="110" t="s">
        <v>80</v>
      </c>
      <c r="H7" s="110" t="s">
        <v>81</v>
      </c>
      <c r="I7" s="110" t="s">
        <v>80</v>
      </c>
      <c r="J7" s="110" t="s">
        <v>81</v>
      </c>
      <c r="K7" s="110" t="s">
        <v>81</v>
      </c>
      <c r="L7" s="110" t="s">
        <v>81</v>
      </c>
      <c r="M7" s="108"/>
    </row>
    <row r="8" spans="2:13" ht="27" customHeight="1" x14ac:dyDescent="0.15">
      <c r="D8" s="129" t="s">
        <v>106</v>
      </c>
      <c r="E8" s="64" t="s">
        <v>123</v>
      </c>
      <c r="G8" s="110" t="s">
        <v>10</v>
      </c>
      <c r="H8" s="110" t="s">
        <v>80</v>
      </c>
      <c r="J8" s="110" t="s">
        <v>80</v>
      </c>
      <c r="K8" s="110" t="s">
        <v>80</v>
      </c>
      <c r="L8" s="110" t="s">
        <v>80</v>
      </c>
      <c r="M8" s="108"/>
    </row>
    <row r="9" spans="2:13" ht="27" customHeight="1" x14ac:dyDescent="0.15">
      <c r="D9" s="129" t="s">
        <v>107</v>
      </c>
      <c r="H9" s="110" t="s">
        <v>10</v>
      </c>
      <c r="K9" s="111" t="s">
        <v>78</v>
      </c>
      <c r="L9" s="110" t="s">
        <v>10</v>
      </c>
      <c r="M9" s="108"/>
    </row>
    <row r="10" spans="2:13" ht="26.25" customHeight="1" x14ac:dyDescent="0.15">
      <c r="D10" s="129" t="s">
        <v>108</v>
      </c>
      <c r="K10" s="110" t="s">
        <v>77</v>
      </c>
      <c r="L10" s="110" t="s">
        <v>11</v>
      </c>
      <c r="M10" s="108"/>
    </row>
    <row r="11" spans="2:13" ht="26.25" customHeight="1" x14ac:dyDescent="0.15">
      <c r="D11" s="129" t="s">
        <v>109</v>
      </c>
      <c r="G11" s="64" t="s">
        <v>122</v>
      </c>
      <c r="H11" s="109"/>
      <c r="J11" s="109"/>
      <c r="L11" s="108"/>
      <c r="M11" s="108"/>
    </row>
    <row r="12" spans="2:13" ht="26.25" customHeight="1" x14ac:dyDescent="0.15">
      <c r="D12" s="129" t="s">
        <v>110</v>
      </c>
      <c r="G12" s="147" t="s">
        <v>87</v>
      </c>
      <c r="H12" s="147" t="s">
        <v>11</v>
      </c>
      <c r="I12" s="147" t="s">
        <v>87</v>
      </c>
      <c r="J12" s="147" t="s">
        <v>11</v>
      </c>
      <c r="L12" s="108"/>
      <c r="M12" s="108"/>
    </row>
    <row r="13" spans="2:13" ht="26.25" customHeight="1" x14ac:dyDescent="0.15">
      <c r="D13" s="129" t="s">
        <v>111</v>
      </c>
      <c r="G13" s="147" t="s">
        <v>11</v>
      </c>
      <c r="I13" s="147" t="s">
        <v>79</v>
      </c>
      <c r="J13" s="147" t="s">
        <v>79</v>
      </c>
      <c r="L13" s="108"/>
      <c r="M13" s="108"/>
    </row>
    <row r="14" spans="2:13" ht="26.25" customHeight="1" x14ac:dyDescent="0.15">
      <c r="D14" s="129" t="s">
        <v>112</v>
      </c>
      <c r="I14" s="147" t="s">
        <v>11</v>
      </c>
      <c r="L14" s="108"/>
      <c r="M14" s="108"/>
    </row>
    <row r="15" spans="2:13" ht="26.25" customHeight="1" x14ac:dyDescent="0.15">
      <c r="D15" s="129" t="s">
        <v>113</v>
      </c>
      <c r="L15" s="108"/>
      <c r="M15" s="108"/>
    </row>
    <row r="16" spans="2:13" ht="26.25" customHeight="1" x14ac:dyDescent="0.15">
      <c r="L16" s="108"/>
      <c r="M16" s="108"/>
    </row>
    <row r="17" spans="12:13" ht="26.25" customHeight="1" x14ac:dyDescent="0.15">
      <c r="L17" s="108"/>
      <c r="M17" s="108"/>
    </row>
    <row r="18" spans="12:13" ht="26.25" customHeight="1" x14ac:dyDescent="0.15"/>
    <row r="19" spans="12:13" ht="26.25" customHeight="1" x14ac:dyDescent="0.15"/>
    <row r="20" spans="12:13" ht="26.25" customHeight="1" x14ac:dyDescent="0.15"/>
    <row r="22" spans="12:13" s="71" customFormat="1" ht="15" customHeight="1" x14ac:dyDescent="0.15"/>
    <row r="23" spans="12:13" s="71" customFormat="1" ht="15" customHeight="1" x14ac:dyDescent="0.15"/>
    <row r="24" spans="12:13" s="71" customFormat="1" ht="15" customHeight="1" x14ac:dyDescent="0.15"/>
    <row r="25" spans="12:13" s="71" customFormat="1" ht="15" customHeight="1" x14ac:dyDescent="0.15"/>
    <row r="26" spans="12:13" s="71" customFormat="1" ht="15" customHeight="1" x14ac:dyDescent="0.15"/>
    <row r="27" spans="12:13" s="71" customFormat="1" ht="15" customHeight="1" x14ac:dyDescent="0.15"/>
    <row r="28" spans="12:13" s="71" customFormat="1" ht="30" customHeight="1" x14ac:dyDescent="0.15"/>
    <row r="29" spans="12:13" s="71" customFormat="1" ht="15" customHeight="1" x14ac:dyDescent="0.15"/>
    <row r="30" spans="12:13" s="71" customFormat="1" ht="15" customHeight="1" x14ac:dyDescent="0.15"/>
    <row r="31" spans="12:13" s="67" customFormat="1" ht="15" customHeight="1" x14ac:dyDescent="0.15"/>
  </sheetData>
  <phoneticPr fontId="1"/>
  <printOptions horizontalCentered="1"/>
  <pageMargins left="0.25" right="0.25" top="0.75" bottom="0.75" header="0.3" footer="0.3"/>
  <pageSetup paperSize="9" scale="65" orientation="landscape" cellComments="asDisplayed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50D78-1D0B-4FB1-8D51-704A8DB5525F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K10" sqref="K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YIxZ7PPTUlU7SXMzBTKt2L11hYAImVdPtTm68cVOOENNXp5k+8KqcogRcRptReUEjkC/+eqAWsaq5/lwmmuFoQ==" saltValue="94xHtXAII4/HZerZAd7/RA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35" priority="23">
      <formula>$D10="保育士等キャリアアップ研修"</formula>
    </cfRule>
  </conditionalFormatting>
  <conditionalFormatting sqref="I25 C7">
    <cfRule type="cellIs" dxfId="34" priority="22" operator="equal">
      <formula>""</formula>
    </cfRule>
  </conditionalFormatting>
  <conditionalFormatting sqref="E1">
    <cfRule type="cellIs" dxfId="33" priority="21" operator="equal">
      <formula>""</formula>
    </cfRule>
  </conditionalFormatting>
  <conditionalFormatting sqref="K3:K7">
    <cfRule type="cellIs" dxfId="32" priority="20" operator="equal">
      <formula>""</formula>
    </cfRule>
  </conditionalFormatting>
  <conditionalFormatting sqref="K10:K24">
    <cfRule type="expression" dxfId="31" priority="19">
      <formula>$D10="保育士等キャリアアップ研修"</formula>
    </cfRule>
  </conditionalFormatting>
  <conditionalFormatting sqref="K25">
    <cfRule type="cellIs" dxfId="30" priority="18" operator="equal">
      <formula>""</formula>
    </cfRule>
  </conditionalFormatting>
  <conditionalFormatting sqref="C6">
    <cfRule type="cellIs" dxfId="29" priority="17" operator="equal">
      <formula>""</formula>
    </cfRule>
  </conditionalFormatting>
  <conditionalFormatting sqref="I9:I25">
    <cfRule type="expression" dxfId="28" priority="16">
      <formula>$C$6="専門リーダー"</formula>
    </cfRule>
  </conditionalFormatting>
  <conditionalFormatting sqref="G10:H24">
    <cfRule type="expression" dxfId="27" priority="15">
      <formula>$C10="⑥保育士等キャリアアップ研修"</formula>
    </cfRule>
  </conditionalFormatting>
  <dataValidations count="6">
    <dataValidation type="list" allowBlank="1" showInputMessage="1" showErrorMessage="1" sqref="I10:I24" xr:uid="{EBA68684-5232-4F13-9A3C-9CD844741982}">
      <formula1>"〇"</formula1>
    </dataValidation>
    <dataValidation type="whole" operator="lessThan" showInputMessage="1" showErrorMessage="1" sqref="J25" xr:uid="{DC996266-53BB-4ECF-AE0B-50455DF22126}">
      <formula1>15</formula1>
    </dataValidation>
    <dataValidation type="custom" allowBlank="1" showInputMessage="1" showErrorMessage="1" error="園内研修は15時間以内の範囲で含めることができます。" sqref="K10:K24" xr:uid="{E54C11F1-C93C-4DCF-9AF8-9FE89814929F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FB82A9EC-FDFC-4EF2-9780-B019985D5F82}">
      <formula1>INDIRECT($N$4)</formula1>
    </dataValidation>
    <dataValidation type="date" operator="lessThanOrEqual" allowBlank="1" showInputMessage="1" showErrorMessage="1" sqref="B10:B24" xr:uid="{F9F802A5-163A-48FF-8555-775DE5869498}">
      <formula1>45016</formula1>
    </dataValidation>
    <dataValidation allowBlank="1" showInputMessage="1" showErrorMessage="1" promptTitle="修了証番号" prompt="保育士等キャリアアップ研修の時のみ12桁の修了証番号を入力" sqref="H10:H24" xr:uid="{57E1AF7C-35C9-4E70-9F9C-8CF5CF89E23F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9D02C3-90E9-4BE9-93C9-3AA2B089388C}">
          <x14:formula1>
            <xm:f>'マスタ '!$C$3:$C$4</xm:f>
          </x14:formula1>
          <xm:sqref>C6</xm:sqref>
        </x14:dataValidation>
        <x14:dataValidation type="list" allowBlank="1" showInputMessage="1" showErrorMessage="1" xr:uid="{1D4B60DB-0C1A-4E08-8E36-632E49EFEA05}">
          <x14:formula1>
            <xm:f>'マスタ '!$E$3:$E$8</xm:f>
          </x14:formula1>
          <xm:sqref>C10:C24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F7BA0-F379-4255-8A55-021126C98987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g43Y4B8qPLbyI98z268JZwPpySZr/yCh9GCfuo52N9Y4LxMnLZu/2Cg4Ulyy9TBl4GsBq9mE8IdJ0WTXQ8lYkQ==" saltValue="b/1Yqu3swqespBpNFeVL2Q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26" priority="23">
      <formula>$D10="保育士等キャリアアップ研修"</formula>
    </cfRule>
  </conditionalFormatting>
  <conditionalFormatting sqref="I25 C7">
    <cfRule type="cellIs" dxfId="25" priority="22" operator="equal">
      <formula>""</formula>
    </cfRule>
  </conditionalFormatting>
  <conditionalFormatting sqref="E1">
    <cfRule type="cellIs" dxfId="24" priority="21" operator="equal">
      <formula>""</formula>
    </cfRule>
  </conditionalFormatting>
  <conditionalFormatting sqref="K3:K7">
    <cfRule type="cellIs" dxfId="23" priority="20" operator="equal">
      <formula>""</formula>
    </cfRule>
  </conditionalFormatting>
  <conditionalFormatting sqref="K10:K24">
    <cfRule type="expression" dxfId="22" priority="19">
      <formula>$D10="保育士等キャリアアップ研修"</formula>
    </cfRule>
  </conditionalFormatting>
  <conditionalFormatting sqref="K25">
    <cfRule type="cellIs" dxfId="21" priority="18" operator="equal">
      <formula>""</formula>
    </cfRule>
  </conditionalFormatting>
  <conditionalFormatting sqref="C6">
    <cfRule type="cellIs" dxfId="20" priority="17" operator="equal">
      <formula>""</formula>
    </cfRule>
  </conditionalFormatting>
  <conditionalFormatting sqref="I9:I25">
    <cfRule type="expression" dxfId="19" priority="16">
      <formula>$C$6="専門リーダー"</formula>
    </cfRule>
  </conditionalFormatting>
  <conditionalFormatting sqref="G10:H24">
    <cfRule type="expression" dxfId="18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ACEF20BB-A440-4A7C-9F1F-E5E47E3505EF}">
      <formula1>45016</formula1>
    </dataValidation>
    <dataValidation type="list" allowBlank="1" showInputMessage="1" showErrorMessage="1" promptTitle="研修分野" prompt="保育士等キャリアアップ研修の時のみ選択" sqref="G10:G24" xr:uid="{71FB2ED7-3AF3-4D3B-9BBB-2D74CC0861DA}">
      <formula1>INDIRECT($N$4)</formula1>
    </dataValidation>
    <dataValidation type="custom" allowBlank="1" showInputMessage="1" showErrorMessage="1" error="園内研修は15時間以内の範囲で含めることができます。" sqref="K10:K24" xr:uid="{950CA59D-9B8E-472C-9AAC-884656BD9A49}">
      <formula1>SUMIF($J$10:$J$24,"〇",$K$10:$K$24)&lt;=15</formula1>
    </dataValidation>
    <dataValidation type="whole" operator="lessThan" showInputMessage="1" showErrorMessage="1" sqref="J25" xr:uid="{D9862AD3-10C4-4BAC-A157-7C965BBEEC25}">
      <formula1>15</formula1>
    </dataValidation>
    <dataValidation type="list" allowBlank="1" showInputMessage="1" showErrorMessage="1" sqref="I10:I24" xr:uid="{D86C5432-9938-4586-9801-58A265C618B3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0C75BEB6-B5F4-46F0-A53E-8C09F57A8EE3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5A86C4-804E-4DCF-8039-0039BECC7D25}">
          <x14:formula1>
            <xm:f>'マスタ '!$E$3:$E$8</xm:f>
          </x14:formula1>
          <xm:sqref>C10:C24</xm:sqref>
        </x14:dataValidation>
        <x14:dataValidation type="list" allowBlank="1" showInputMessage="1" showErrorMessage="1" xr:uid="{5A5B79B9-E65A-4E53-AF00-8BF00ABFC297}">
          <x14:formula1>
            <xm:f>'マスタ '!$C$3:$C$4</xm:f>
          </x14:formula1>
          <xm:sqref>C6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B13E-E1EB-427A-84A9-7369AFA2DB6C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4PD3guShy1AusvllGonkyvlec6J6S79e0T8lA7nA23ZhM24lfgN8VFaL9KgAKXzRj4hMAI6KQ7nc7YFcwvyqBA==" saltValue="ysAl7LwkAj44kKYMbbDSDA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17" priority="23">
      <formula>$D10="保育士等キャリアアップ研修"</formula>
    </cfRule>
  </conditionalFormatting>
  <conditionalFormatting sqref="I25 C7">
    <cfRule type="cellIs" dxfId="16" priority="22" operator="equal">
      <formula>""</formula>
    </cfRule>
  </conditionalFormatting>
  <conditionalFormatting sqref="E1">
    <cfRule type="cellIs" dxfId="15" priority="21" operator="equal">
      <formula>""</formula>
    </cfRule>
  </conditionalFormatting>
  <conditionalFormatting sqref="K3:K7">
    <cfRule type="cellIs" dxfId="14" priority="20" operator="equal">
      <formula>""</formula>
    </cfRule>
  </conditionalFormatting>
  <conditionalFormatting sqref="K10:K24">
    <cfRule type="expression" dxfId="13" priority="19">
      <formula>$D10="保育士等キャリアアップ研修"</formula>
    </cfRule>
  </conditionalFormatting>
  <conditionalFormatting sqref="K25">
    <cfRule type="cellIs" dxfId="12" priority="18" operator="equal">
      <formula>""</formula>
    </cfRule>
  </conditionalFormatting>
  <conditionalFormatting sqref="C6">
    <cfRule type="cellIs" dxfId="11" priority="17" operator="equal">
      <formula>""</formula>
    </cfRule>
  </conditionalFormatting>
  <conditionalFormatting sqref="I9:I25">
    <cfRule type="expression" dxfId="10" priority="16">
      <formula>$C$6="専門リーダー"</formula>
    </cfRule>
  </conditionalFormatting>
  <conditionalFormatting sqref="G10:H24">
    <cfRule type="expression" dxfId="9" priority="15">
      <formula>$C10="⑥保育士等キャリアアップ研修"</formula>
    </cfRule>
  </conditionalFormatting>
  <dataValidations count="6">
    <dataValidation type="list" allowBlank="1" showInputMessage="1" showErrorMessage="1" sqref="I10:I24" xr:uid="{72130331-C2C0-4E9E-9B0D-9FF34B89912C}">
      <formula1>"〇"</formula1>
    </dataValidation>
    <dataValidation type="whole" operator="lessThan" showInputMessage="1" showErrorMessage="1" sqref="J25" xr:uid="{D3132C71-DED0-4028-B363-CCD7F6602EA9}">
      <formula1>15</formula1>
    </dataValidation>
    <dataValidation type="custom" allowBlank="1" showInputMessage="1" showErrorMessage="1" error="園内研修は15時間以内の範囲で含めることができます。" sqref="K10:K24" xr:uid="{D7526576-BFBA-415A-B185-FD2B84A519A7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029E708F-68E7-4A50-AA54-2CD0DF91E0CC}">
      <formula1>INDIRECT($N$4)</formula1>
    </dataValidation>
    <dataValidation type="date" operator="lessThanOrEqual" allowBlank="1" showInputMessage="1" showErrorMessage="1" sqref="B10:B24" xr:uid="{BA78FF68-2EDD-48FB-80E4-83560E1A5167}">
      <formula1>45016</formula1>
    </dataValidation>
    <dataValidation allowBlank="1" showInputMessage="1" showErrorMessage="1" promptTitle="修了証番号" prompt="保育士等キャリアアップ研修の時のみ12桁の修了証番号を入力" sqref="H10:H24" xr:uid="{566BA32A-DC48-4667-9A8A-3FB21BFF8EC7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3A0541B-7F2D-4AEC-8461-84031B30A054}">
          <x14:formula1>
            <xm:f>'マスタ '!$C$3:$C$4</xm:f>
          </x14:formula1>
          <xm:sqref>C6</xm:sqref>
        </x14:dataValidation>
        <x14:dataValidation type="list" allowBlank="1" showInputMessage="1" showErrorMessage="1" xr:uid="{335A618B-7D74-45C0-B01B-39A9E47B4E15}">
          <x14:formula1>
            <xm:f>'マスタ '!$E$3:$E$8</xm:f>
          </x14:formula1>
          <xm:sqref>C10:C24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F1F9-6B98-4B75-8E64-21C388ED776C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vJsXQNBbsv+ESZo1klrv4YQEOC+e6GmHDluSZpKPkbTYpQRXVsvt1LF/Nw+U/wFYGxn2i6nvCwyfVUInT8iyvA==" saltValue="bKy30Bh1M0TH7vl9VrBp8w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8" priority="23">
      <formula>$D10="保育士等キャリアアップ研修"</formula>
    </cfRule>
  </conditionalFormatting>
  <conditionalFormatting sqref="I25 C7">
    <cfRule type="cellIs" dxfId="7" priority="22" operator="equal">
      <formula>""</formula>
    </cfRule>
  </conditionalFormatting>
  <conditionalFormatting sqref="E1">
    <cfRule type="cellIs" dxfId="6" priority="21" operator="equal">
      <formula>""</formula>
    </cfRule>
  </conditionalFormatting>
  <conditionalFormatting sqref="K3:K7">
    <cfRule type="cellIs" dxfId="5" priority="20" operator="equal">
      <formula>""</formula>
    </cfRule>
  </conditionalFormatting>
  <conditionalFormatting sqref="K10:K24">
    <cfRule type="expression" dxfId="4" priority="19">
      <formula>$D10="保育士等キャリアアップ研修"</formula>
    </cfRule>
  </conditionalFormatting>
  <conditionalFormatting sqref="K25">
    <cfRule type="cellIs" dxfId="3" priority="18" operator="equal">
      <formula>""</formula>
    </cfRule>
  </conditionalFormatting>
  <conditionalFormatting sqref="C6">
    <cfRule type="cellIs" dxfId="2" priority="17" operator="equal">
      <formula>""</formula>
    </cfRule>
  </conditionalFormatting>
  <conditionalFormatting sqref="I9:I25">
    <cfRule type="expression" dxfId="1" priority="16">
      <formula>$C$6="専門リーダー"</formula>
    </cfRule>
  </conditionalFormatting>
  <conditionalFormatting sqref="G10:H24">
    <cfRule type="expression" dxfId="0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AAA9A3B6-2A8C-4CDE-9E7F-BADAF695F584}">
      <formula1>45016</formula1>
    </dataValidation>
    <dataValidation type="list" allowBlank="1" showInputMessage="1" showErrorMessage="1" promptTitle="研修分野" prompt="保育士等キャリアアップ研修の時のみ選択" sqref="G10:G24" xr:uid="{03749EB5-9311-4F20-BEED-D1943C172451}">
      <formula1>INDIRECT($N$4)</formula1>
    </dataValidation>
    <dataValidation type="custom" allowBlank="1" showInputMessage="1" showErrorMessage="1" error="園内研修は15時間以内の範囲で含めることができます。" sqref="K10:K24" xr:uid="{8DC7270F-30C5-4A78-9184-336C7904DD21}">
      <formula1>SUMIF($J$10:$J$24,"〇",$K$10:$K$24)&lt;=15</formula1>
    </dataValidation>
    <dataValidation type="whole" operator="lessThan" showInputMessage="1" showErrorMessage="1" sqref="J25" xr:uid="{CD892950-9BB6-4BB3-9924-2A28B891836C}">
      <formula1>15</formula1>
    </dataValidation>
    <dataValidation type="list" allowBlank="1" showInputMessage="1" showErrorMessage="1" sqref="I10:I24" xr:uid="{7562AB21-8EAC-4617-BE6B-BAC1D3E0738B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3D0FFCF5-F46B-4D3B-9B7B-E1A375752481}"/>
  </dataValidations>
  <printOptions horizontalCentered="1"/>
  <pageMargins left="0.25" right="0.25" top="0.75" bottom="0.75" header="0.3" footer="0.3"/>
  <pageSetup paperSize="9" scale="64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4A4837-E504-4EB9-AC5A-181EB44D03A0}">
          <x14:formula1>
            <xm:f>'マスタ '!$E$3:$E$8</xm:f>
          </x14:formula1>
          <xm:sqref>C10:C24</xm:sqref>
        </x14:dataValidation>
        <x14:dataValidation type="list" allowBlank="1" showInputMessage="1" showErrorMessage="1" xr:uid="{901EFF46-410C-4CEE-8F63-16F9B73EEF31}">
          <x14:formula1>
            <xm:f>'マスタ '!$C$3:$C$4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FF0000"/>
    <pageSetUpPr fitToPage="1"/>
  </sheetPr>
  <dimension ref="A1:H36"/>
  <sheetViews>
    <sheetView showZeros="0" tabSelected="1" view="pageBreakPreview" zoomScale="110" zoomScaleNormal="70" zoomScaleSheetLayoutView="110" workbookViewId="0">
      <selection activeCell="G4" sqref="G4"/>
    </sheetView>
  </sheetViews>
  <sheetFormatPr defaultRowHeight="18.75" x14ac:dyDescent="0.15"/>
  <cols>
    <col min="1" max="1" width="5" style="66" customWidth="1"/>
    <col min="2" max="2" width="23.5" style="65" customWidth="1"/>
    <col min="3" max="4" width="15.625" style="64" customWidth="1"/>
    <col min="5" max="7" width="18.625" style="64" customWidth="1"/>
    <col min="8" max="8" width="9" style="64" customWidth="1"/>
    <col min="9" max="16384" width="9" style="64"/>
  </cols>
  <sheetData>
    <row r="1" spans="1:8" x14ac:dyDescent="0.15">
      <c r="A1" s="74" t="s">
        <v>100</v>
      </c>
      <c r="B1" s="73"/>
      <c r="C1" s="100"/>
      <c r="D1" s="100"/>
      <c r="E1" s="100"/>
      <c r="F1" s="99"/>
      <c r="G1" s="121"/>
    </row>
    <row r="2" spans="1:8" ht="29.25" customHeight="1" x14ac:dyDescent="0.15">
      <c r="A2" s="107"/>
      <c r="B2" s="122" t="s">
        <v>95</v>
      </c>
      <c r="C2" s="117">
        <v>5</v>
      </c>
      <c r="D2" s="74" t="s">
        <v>126</v>
      </c>
      <c r="E2" s="118"/>
      <c r="F2" s="118"/>
      <c r="G2" s="103"/>
      <c r="H2" s="94"/>
    </row>
    <row r="3" spans="1:8" ht="19.5" thickBot="1" x14ac:dyDescent="0.2">
      <c r="A3" s="74"/>
      <c r="B3" s="73"/>
      <c r="C3" s="100"/>
      <c r="D3" s="100"/>
      <c r="E3" s="100"/>
      <c r="F3" s="99"/>
      <c r="G3" s="99"/>
    </row>
    <row r="4" spans="1:8" s="85" customFormat="1" ht="24.95" customHeight="1" x14ac:dyDescent="0.15">
      <c r="A4" s="66"/>
      <c r="B4" s="73"/>
      <c r="C4" s="94"/>
      <c r="D4" s="94"/>
      <c r="F4" s="136" t="s">
        <v>14</v>
      </c>
      <c r="G4" s="152"/>
      <c r="H4" s="153" t="s">
        <v>15</v>
      </c>
    </row>
    <row r="5" spans="1:8" s="85" customFormat="1" ht="24.95" customHeight="1" x14ac:dyDescent="0.15">
      <c r="A5" s="74"/>
      <c r="B5" s="73"/>
      <c r="C5" s="94"/>
      <c r="D5" s="96"/>
      <c r="E5" s="94"/>
      <c r="F5" s="137" t="s">
        <v>19</v>
      </c>
      <c r="G5" s="188"/>
      <c r="H5" s="189"/>
    </row>
    <row r="6" spans="1:8" s="85" customFormat="1" ht="24.95" customHeight="1" x14ac:dyDescent="0.15">
      <c r="A6" s="74"/>
      <c r="B6" s="95"/>
      <c r="C6" s="94"/>
      <c r="D6" s="94"/>
      <c r="F6" s="138" t="s">
        <v>13</v>
      </c>
      <c r="G6" s="190"/>
      <c r="H6" s="191"/>
    </row>
    <row r="7" spans="1:8" s="85" customFormat="1" ht="24.95" customHeight="1" x14ac:dyDescent="0.15">
      <c r="A7" s="74"/>
      <c r="B7" s="73"/>
      <c r="C7" s="94"/>
      <c r="D7" s="94"/>
      <c r="E7" s="94"/>
      <c r="F7" s="139" t="s">
        <v>75</v>
      </c>
      <c r="G7" s="190"/>
      <c r="H7" s="191"/>
    </row>
    <row r="8" spans="1:8" s="85" customFormat="1" ht="24.95" customHeight="1" thickBot="1" x14ac:dyDescent="0.2">
      <c r="A8" s="74"/>
      <c r="B8" s="73"/>
      <c r="C8" s="94"/>
      <c r="D8" s="94"/>
      <c r="F8" s="140" t="s">
        <v>74</v>
      </c>
      <c r="G8" s="192"/>
      <c r="H8" s="193"/>
    </row>
    <row r="9" spans="1:8" ht="24.95" customHeight="1" thickBot="1" x14ac:dyDescent="0.2">
      <c r="A9" s="74"/>
      <c r="B9" s="73"/>
      <c r="C9" s="83"/>
      <c r="D9" s="83"/>
      <c r="E9" s="83"/>
      <c r="F9" s="82"/>
      <c r="G9" s="81"/>
    </row>
    <row r="10" spans="1:8" ht="24.95" customHeight="1" x14ac:dyDescent="0.15">
      <c r="A10" s="196" t="s">
        <v>23</v>
      </c>
      <c r="B10" s="198" t="s">
        <v>4</v>
      </c>
      <c r="C10" s="199" t="s">
        <v>2</v>
      </c>
      <c r="D10" s="200"/>
      <c r="E10" s="203" t="s">
        <v>91</v>
      </c>
      <c r="F10" s="204"/>
      <c r="G10" s="204"/>
      <c r="H10" s="135" t="s">
        <v>114</v>
      </c>
    </row>
    <row r="11" spans="1:8" ht="69" customHeight="1" x14ac:dyDescent="0.15">
      <c r="A11" s="197"/>
      <c r="B11" s="197"/>
      <c r="C11" s="201"/>
      <c r="D11" s="202"/>
      <c r="E11" s="119"/>
      <c r="F11" s="120" t="s">
        <v>93</v>
      </c>
      <c r="G11" s="141" t="s">
        <v>94</v>
      </c>
      <c r="H11" s="134" t="s">
        <v>115</v>
      </c>
    </row>
    <row r="12" spans="1:8" ht="26.25" customHeight="1" x14ac:dyDescent="0.15">
      <c r="A12" s="116">
        <v>1</v>
      </c>
      <c r="B12" s="128" t="str">
        <f>IF('②名簿(1)'!$C$7="","",'②名簿(1)'!$C$7)</f>
        <v/>
      </c>
      <c r="C12" s="194" t="str">
        <f>IF('②名簿(1)'!$C$6="","",'②名簿(1)'!$C$6)</f>
        <v/>
      </c>
      <c r="D12" s="195"/>
      <c r="E12" s="230">
        <f>IF('②名簿(1)'!$K$25="","",'②名簿(1)'!$K$25)</f>
        <v>0</v>
      </c>
      <c r="F12" s="231">
        <f>IF('②名簿(1)'!$I$25="","",'②名簿(1)'!$I$25)</f>
        <v>0</v>
      </c>
      <c r="G12" s="232">
        <f>IF('②名簿(1)'!$J$25="","",'②名簿(1)'!$J$25)</f>
        <v>0</v>
      </c>
      <c r="H12" s="143" t="str">
        <f>IF(E12&gt;=15,"○","×")</f>
        <v>×</v>
      </c>
    </row>
    <row r="13" spans="1:8" ht="26.25" customHeight="1" x14ac:dyDescent="0.15">
      <c r="A13" s="116">
        <v>2</v>
      </c>
      <c r="B13" s="128" t="str">
        <f>IF('②名簿(2)'!$C$7="","",'②名簿(2)'!$C$7)</f>
        <v/>
      </c>
      <c r="C13" s="194" t="str">
        <f>IF('②名簿(2)'!$C$6="","",'②名簿(2)'!$C$6)</f>
        <v/>
      </c>
      <c r="D13" s="195"/>
      <c r="E13" s="230">
        <f>IF('②名簿(2)'!$K$25="","",'②名簿(2)'!$K$25)</f>
        <v>0</v>
      </c>
      <c r="F13" s="231">
        <f>IF('②名簿(2)'!$I$25="","",'②名簿(2)'!$I$25)</f>
        <v>0</v>
      </c>
      <c r="G13" s="232">
        <f>IF('②名簿(2)'!$J$25="","",'②名簿(2)'!$J$25)</f>
        <v>0</v>
      </c>
      <c r="H13" s="143" t="str">
        <f>IF(E13&gt;=15,"○","×")</f>
        <v>×</v>
      </c>
    </row>
    <row r="14" spans="1:8" ht="26.25" customHeight="1" x14ac:dyDescent="0.15">
      <c r="A14" s="116">
        <v>3</v>
      </c>
      <c r="B14" s="128" t="str">
        <f>IF('②名簿(3)'!$C$7="","",'②名簿(3)'!$C$7)</f>
        <v/>
      </c>
      <c r="C14" s="194" t="str">
        <f>IF('②名簿(3)'!$C$6="","",'②名簿(3)'!$C$6)</f>
        <v/>
      </c>
      <c r="D14" s="195"/>
      <c r="E14" s="230">
        <f>IF('②名簿(3)'!$K$25="","",'②名簿(3)'!$K$25)</f>
        <v>0</v>
      </c>
      <c r="F14" s="231">
        <f>IF('②名簿(3)'!$I$25="","",'②名簿(3)'!$I$25)</f>
        <v>0</v>
      </c>
      <c r="G14" s="232">
        <f>IF('②名簿(3)'!$J$25="","",'②名簿(3)'!$J$25)</f>
        <v>0</v>
      </c>
      <c r="H14" s="143" t="str">
        <f t="shared" ref="H14:H31" si="0">IF(E14&gt;=15,"○","×")</f>
        <v>×</v>
      </c>
    </row>
    <row r="15" spans="1:8" ht="26.25" customHeight="1" x14ac:dyDescent="0.15">
      <c r="A15" s="116">
        <v>4</v>
      </c>
      <c r="B15" s="128" t="str">
        <f>IF('②名簿(4)'!$C$7="","",'②名簿(4)'!$C$7)</f>
        <v/>
      </c>
      <c r="C15" s="194" t="str">
        <f>IF('②名簿(4)'!$C$6="","",'②名簿(4)'!$C$6)</f>
        <v/>
      </c>
      <c r="D15" s="195"/>
      <c r="E15" s="230">
        <f>IF('②名簿(4)'!$K$25="","",'②名簿(4)'!$K$25)</f>
        <v>0</v>
      </c>
      <c r="F15" s="231">
        <f>IF('②名簿(4)'!$I$25="","",'②名簿(4)'!$I$25)</f>
        <v>0</v>
      </c>
      <c r="G15" s="232">
        <f>IF('②名簿(4)'!$J$25="","",'②名簿(4)'!$J$25)</f>
        <v>0</v>
      </c>
      <c r="H15" s="143" t="str">
        <f t="shared" si="0"/>
        <v>×</v>
      </c>
    </row>
    <row r="16" spans="1:8" ht="26.25" customHeight="1" x14ac:dyDescent="0.15">
      <c r="A16" s="116">
        <v>5</v>
      </c>
      <c r="B16" s="128" t="str">
        <f>IF('②名簿(5)'!$C$7="","",'②名簿(5)'!$C$7)</f>
        <v/>
      </c>
      <c r="C16" s="194" t="str">
        <f>IF('②名簿(5)'!$C$6="","",'②名簿(5)'!$C$6)</f>
        <v/>
      </c>
      <c r="D16" s="195"/>
      <c r="E16" s="230">
        <f>IF('②名簿(5)'!$K$25="","",'②名簿(5)'!$K$25)</f>
        <v>0</v>
      </c>
      <c r="F16" s="231">
        <f>IF('②名簿(5)'!$I$25="","",'②名簿(5)'!$I$25)</f>
        <v>0</v>
      </c>
      <c r="G16" s="232">
        <f>IF('②名簿(5)'!$J$25="","",'②名簿(5)'!$J$25)</f>
        <v>0</v>
      </c>
      <c r="H16" s="143" t="str">
        <f t="shared" si="0"/>
        <v>×</v>
      </c>
    </row>
    <row r="17" spans="1:8" ht="26.25" customHeight="1" x14ac:dyDescent="0.15">
      <c r="A17" s="116">
        <v>6</v>
      </c>
      <c r="B17" s="128" t="str">
        <f>IF('②名簿(6)'!$C$7="","",'②名簿(6)'!$C$7)</f>
        <v/>
      </c>
      <c r="C17" s="194" t="str">
        <f>IF('②名簿(6)'!$C$6="","",'②名簿(6)'!$C$6)</f>
        <v/>
      </c>
      <c r="D17" s="195"/>
      <c r="E17" s="230">
        <f>IF('②名簿(6)'!$K$25="","",'②名簿(6)'!$K$25)</f>
        <v>0</v>
      </c>
      <c r="F17" s="231">
        <f>IF('②名簿(6)'!$I$25="","",'②名簿(6)'!$I$25)</f>
        <v>0</v>
      </c>
      <c r="G17" s="232">
        <f>IF('②名簿(6)'!$J$25="","",'②名簿(6)'!$J$25)</f>
        <v>0</v>
      </c>
      <c r="H17" s="143" t="str">
        <f t="shared" si="0"/>
        <v>×</v>
      </c>
    </row>
    <row r="18" spans="1:8" ht="26.25" customHeight="1" x14ac:dyDescent="0.15">
      <c r="A18" s="116">
        <v>7</v>
      </c>
      <c r="B18" s="128" t="str">
        <f>IF('②名簿(7)'!$C$7="","",'②名簿(7)'!$C$7)</f>
        <v/>
      </c>
      <c r="C18" s="194" t="str">
        <f>IF('②名簿(7)'!$C$6="","",'②名簿(7)'!$C$6)</f>
        <v/>
      </c>
      <c r="D18" s="195"/>
      <c r="E18" s="230">
        <f>IF('②名簿(7)'!$K$25="","",'②名簿(7)'!$K$25)</f>
        <v>0</v>
      </c>
      <c r="F18" s="231">
        <f>IF('②名簿(7)'!$I$25="","",'②名簿(7)'!$I$25)</f>
        <v>0</v>
      </c>
      <c r="G18" s="232">
        <f>IF('②名簿(7)'!$J$25="","",'②名簿(7)'!$J$25)</f>
        <v>0</v>
      </c>
      <c r="H18" s="143" t="str">
        <f t="shared" si="0"/>
        <v>×</v>
      </c>
    </row>
    <row r="19" spans="1:8" ht="26.25" customHeight="1" x14ac:dyDescent="0.15">
      <c r="A19" s="116">
        <v>8</v>
      </c>
      <c r="B19" s="128" t="str">
        <f>IF('②名簿(8)'!$C$7="","",'②名簿(8)'!$C$7)</f>
        <v/>
      </c>
      <c r="C19" s="194" t="str">
        <f>IF('②名簿(8)'!$C$6="","",'②名簿(8)'!$C$6)</f>
        <v/>
      </c>
      <c r="D19" s="195"/>
      <c r="E19" s="230">
        <f>IF('②名簿(8)'!$K$25="","",'②名簿(8)'!$K$25)</f>
        <v>0</v>
      </c>
      <c r="F19" s="231">
        <f>IF('②名簿(8)'!$I$25="","",'②名簿(8)'!$I$25)</f>
        <v>0</v>
      </c>
      <c r="G19" s="232">
        <f>IF('②名簿(8)'!$J$25="","",'②名簿(8)'!$J$25)</f>
        <v>0</v>
      </c>
      <c r="H19" s="143" t="str">
        <f t="shared" si="0"/>
        <v>×</v>
      </c>
    </row>
    <row r="20" spans="1:8" ht="26.25" customHeight="1" x14ac:dyDescent="0.15">
      <c r="A20" s="116">
        <v>9</v>
      </c>
      <c r="B20" s="128" t="str">
        <f>IF('②名簿(9)'!$C$7="","",'②名簿(9)'!$C$7)</f>
        <v/>
      </c>
      <c r="C20" s="194" t="str">
        <f>IF('②名簿(9)'!$C$6="","",'②名簿(9)'!$C$6)</f>
        <v/>
      </c>
      <c r="D20" s="195"/>
      <c r="E20" s="230">
        <f>IF('②名簿(9)'!$K$25="","",'②名簿(9)'!$K$25)</f>
        <v>0</v>
      </c>
      <c r="F20" s="231">
        <f>IF('②名簿(9)'!$I$25="","",'②名簿(9)'!$I$25)</f>
        <v>0</v>
      </c>
      <c r="G20" s="232">
        <f>IF('②名簿(9)'!$J$25="","",'②名簿(9)'!$J$25)</f>
        <v>0</v>
      </c>
      <c r="H20" s="143" t="str">
        <f t="shared" si="0"/>
        <v>×</v>
      </c>
    </row>
    <row r="21" spans="1:8" ht="26.25" customHeight="1" x14ac:dyDescent="0.15">
      <c r="A21" s="116">
        <v>10</v>
      </c>
      <c r="B21" s="128" t="str">
        <f>IF('②名簿(10)'!$C$7="","",'②名簿(10)'!$C$7)</f>
        <v/>
      </c>
      <c r="C21" s="194" t="str">
        <f>IF('②名簿(10)'!$C$6="","",'②名簿(10)'!$C$6)</f>
        <v/>
      </c>
      <c r="D21" s="195"/>
      <c r="E21" s="230">
        <f>IF('②名簿(10)'!$K$25="","",'②名簿(10)'!$K$25)</f>
        <v>0</v>
      </c>
      <c r="F21" s="231">
        <f>IF('②名簿(10)'!$I$25="","",'②名簿(10)'!$I$25)</f>
        <v>0</v>
      </c>
      <c r="G21" s="232">
        <f>IF('②名簿(10)'!$J$25="","",'②名簿(10)'!$J$25)</f>
        <v>0</v>
      </c>
      <c r="H21" s="143" t="str">
        <f t="shared" si="0"/>
        <v>×</v>
      </c>
    </row>
    <row r="22" spans="1:8" ht="26.25" customHeight="1" x14ac:dyDescent="0.15">
      <c r="A22" s="116">
        <v>11</v>
      </c>
      <c r="B22" s="128" t="str">
        <f>IF('②名簿(11)'!$C$7="","",'②名簿(11)'!$C$7)</f>
        <v/>
      </c>
      <c r="C22" s="194" t="str">
        <f>IF('②名簿(11)'!$C$6="","",'②名簿(11)'!$C$6)</f>
        <v/>
      </c>
      <c r="D22" s="195"/>
      <c r="E22" s="230">
        <f>IF('②名簿(11)'!$K$25="","",'②名簿(11)'!$K$25)</f>
        <v>0</v>
      </c>
      <c r="F22" s="231">
        <f>IF('②名簿(11)'!$I$25="","",'②名簿(11)'!$I$25)</f>
        <v>0</v>
      </c>
      <c r="G22" s="232">
        <f>IF('②名簿(11)'!$J$25="","",'②名簿(11)'!$J$25)</f>
        <v>0</v>
      </c>
      <c r="H22" s="143" t="str">
        <f t="shared" si="0"/>
        <v>×</v>
      </c>
    </row>
    <row r="23" spans="1:8" ht="26.25" customHeight="1" x14ac:dyDescent="0.15">
      <c r="A23" s="116">
        <v>12</v>
      </c>
      <c r="B23" s="128" t="str">
        <f>IF('②名簿(12)'!$C$7="","",'②名簿(12)'!$C$7)</f>
        <v/>
      </c>
      <c r="C23" s="194" t="str">
        <f>IF('②名簿(12)'!$C$6="","",'②名簿(12)'!$C$6)</f>
        <v/>
      </c>
      <c r="D23" s="195"/>
      <c r="E23" s="230">
        <f>IF('②名簿(12)'!$K$25="","",'②名簿(12)'!$K$25)</f>
        <v>0</v>
      </c>
      <c r="F23" s="231">
        <f>IF('②名簿(12)'!$I$25="","",'②名簿(12)'!$I$25)</f>
        <v>0</v>
      </c>
      <c r="G23" s="232">
        <f>IF('②名簿(12)'!$J$25="","",'②名簿(12)'!$J$25)</f>
        <v>0</v>
      </c>
      <c r="H23" s="143" t="str">
        <f t="shared" si="0"/>
        <v>×</v>
      </c>
    </row>
    <row r="24" spans="1:8" ht="26.25" customHeight="1" x14ac:dyDescent="0.15">
      <c r="A24" s="116">
        <v>13</v>
      </c>
      <c r="B24" s="128" t="str">
        <f>IF('②名簿(13)'!$C$7="","",'②名簿(13)'!$C$7)</f>
        <v/>
      </c>
      <c r="C24" s="194" t="str">
        <f>IF('②名簿(13)'!$C$6="","",'②名簿(13)'!$C$6)</f>
        <v/>
      </c>
      <c r="D24" s="195"/>
      <c r="E24" s="230">
        <f>IF('②名簿(13)'!$K$25="","",'②名簿(13)'!$K$25)</f>
        <v>0</v>
      </c>
      <c r="F24" s="231">
        <f>IF('②名簿(13)'!$I$25="","",'②名簿(13)'!$I$25)</f>
        <v>0</v>
      </c>
      <c r="G24" s="232">
        <f>IF('②名簿(13)'!$J$25="","",'②名簿(13)'!$J$25)</f>
        <v>0</v>
      </c>
      <c r="H24" s="143" t="str">
        <f t="shared" si="0"/>
        <v>×</v>
      </c>
    </row>
    <row r="25" spans="1:8" ht="26.25" customHeight="1" x14ac:dyDescent="0.15">
      <c r="A25" s="116">
        <v>14</v>
      </c>
      <c r="B25" s="128" t="str">
        <f>IF('②名簿(14)'!$C$7="","",'②名簿(14)'!$C$7)</f>
        <v/>
      </c>
      <c r="C25" s="194" t="str">
        <f>IF('②名簿(14)'!$C$6="","",'②名簿(14)'!$C$6)</f>
        <v/>
      </c>
      <c r="D25" s="195"/>
      <c r="E25" s="230">
        <f>IF('②名簿(14)'!$K$25="","",'②名簿(14)'!$K$25)</f>
        <v>0</v>
      </c>
      <c r="F25" s="231">
        <f>IF('②名簿(14)'!$I$25="","",'②名簿(14)'!$I$25)</f>
        <v>0</v>
      </c>
      <c r="G25" s="232">
        <f>IF('②名簿(14)'!$J$25="","",'②名簿(14)'!$J$25)</f>
        <v>0</v>
      </c>
      <c r="H25" s="143" t="str">
        <f t="shared" si="0"/>
        <v>×</v>
      </c>
    </row>
    <row r="26" spans="1:8" ht="26.25" customHeight="1" x14ac:dyDescent="0.15">
      <c r="A26" s="116">
        <v>15</v>
      </c>
      <c r="B26" s="128" t="str">
        <f>IF('②名簿(15)'!$C$7="","",'②名簿(15)'!$C$7)</f>
        <v/>
      </c>
      <c r="C26" s="194" t="str">
        <f>IF('②名簿(15)'!$C$6="","",'②名簿(15)'!$C$6)</f>
        <v/>
      </c>
      <c r="D26" s="195"/>
      <c r="E26" s="230">
        <f>IF('②名簿(15)'!$K$25="","",'②名簿(15)'!$K$25)</f>
        <v>0</v>
      </c>
      <c r="F26" s="231">
        <f>IF('②名簿(15)'!$I$25="","",'②名簿(15)'!$I$25)</f>
        <v>0</v>
      </c>
      <c r="G26" s="232">
        <f>IF('②名簿(15)'!$J$25="","",'②名簿(15)'!$J$25)</f>
        <v>0</v>
      </c>
      <c r="H26" s="143" t="str">
        <f t="shared" si="0"/>
        <v>×</v>
      </c>
    </row>
    <row r="27" spans="1:8" ht="26.25" customHeight="1" x14ac:dyDescent="0.15">
      <c r="A27" s="116">
        <v>16</v>
      </c>
      <c r="B27" s="128" t="str">
        <f>IF('②名簿(16)'!$C$7="","",'②名簿(16)'!$C$7)</f>
        <v/>
      </c>
      <c r="C27" s="194" t="str">
        <f>IF('②名簿(16)'!$C$6="","",'②名簿(16)'!$C$6)</f>
        <v/>
      </c>
      <c r="D27" s="195"/>
      <c r="E27" s="230">
        <f>IF('②名簿(16)'!$K$25="","",'②名簿(16)'!$K$25)</f>
        <v>0</v>
      </c>
      <c r="F27" s="231">
        <f>IF('②名簿(16)'!$I$25="","",'②名簿(16)'!$I$25)</f>
        <v>0</v>
      </c>
      <c r="G27" s="232">
        <f>IF('②名簿(16)'!$J$25="","",'②名簿(16)'!$J$25)</f>
        <v>0</v>
      </c>
      <c r="H27" s="143" t="str">
        <f t="shared" si="0"/>
        <v>×</v>
      </c>
    </row>
    <row r="28" spans="1:8" ht="26.25" customHeight="1" x14ac:dyDescent="0.15">
      <c r="A28" s="116">
        <v>17</v>
      </c>
      <c r="B28" s="128" t="str">
        <f>IF('②名簿(17)'!$C$7="","",'②名簿(17)'!$C$7)</f>
        <v/>
      </c>
      <c r="C28" s="194" t="str">
        <f>IF('②名簿(17)'!$C$6="","",'②名簿(17)'!$C$6)</f>
        <v/>
      </c>
      <c r="D28" s="195"/>
      <c r="E28" s="230">
        <f>IF('②名簿(17)'!$K$25="","",'②名簿(17)'!$K$25)</f>
        <v>0</v>
      </c>
      <c r="F28" s="231">
        <f>IF('②名簿(17)'!$I$25="","",'②名簿(17)'!$I$25)</f>
        <v>0</v>
      </c>
      <c r="G28" s="232">
        <f>IF('②名簿(17)'!$J$25="","",'②名簿(17)'!$J$25)</f>
        <v>0</v>
      </c>
      <c r="H28" s="143" t="str">
        <f t="shared" si="0"/>
        <v>×</v>
      </c>
    </row>
    <row r="29" spans="1:8" ht="26.25" customHeight="1" x14ac:dyDescent="0.15">
      <c r="A29" s="116">
        <v>18</v>
      </c>
      <c r="B29" s="128" t="str">
        <f>IF('②名簿(18)'!$C$7="","",'②名簿(18)'!$C$7)</f>
        <v/>
      </c>
      <c r="C29" s="194" t="str">
        <f>IF('②名簿(18)'!$C$6="","",'②名簿(18)'!$C$6)</f>
        <v/>
      </c>
      <c r="D29" s="195"/>
      <c r="E29" s="230">
        <f>IF('②名簿(18)'!$K$25="","",'②名簿(18)'!$K$25)</f>
        <v>0</v>
      </c>
      <c r="F29" s="231">
        <f>IF('②名簿(18)'!$I$25="","",'②名簿(18)'!$I$25)</f>
        <v>0</v>
      </c>
      <c r="G29" s="232">
        <f>IF('②名簿(18)'!$J$25="","",'②名簿(18)'!$J$25)</f>
        <v>0</v>
      </c>
      <c r="H29" s="143" t="str">
        <f t="shared" si="0"/>
        <v>×</v>
      </c>
    </row>
    <row r="30" spans="1:8" ht="26.25" customHeight="1" x14ac:dyDescent="0.15">
      <c r="A30" s="116">
        <v>19</v>
      </c>
      <c r="B30" s="128" t="str">
        <f>IF('②名簿(19)'!$C$7="","",'②名簿(19)'!$C$7)</f>
        <v/>
      </c>
      <c r="C30" s="194" t="str">
        <f>IF('②名簿(19)'!$C$6="","",'②名簿(19)'!$C$6)</f>
        <v/>
      </c>
      <c r="D30" s="195"/>
      <c r="E30" s="230">
        <f>IF('②名簿(19)'!$K$25="","",'②名簿(19)'!$K$25)</f>
        <v>0</v>
      </c>
      <c r="F30" s="231">
        <f>IF('②名簿(19)'!$I$25="","",'②名簿(19)'!$I$25)</f>
        <v>0</v>
      </c>
      <c r="G30" s="232">
        <f>IF('②名簿(19)'!$J$25="","",'②名簿(19)'!$J$25)</f>
        <v>0</v>
      </c>
      <c r="H30" s="143" t="str">
        <f t="shared" si="0"/>
        <v>×</v>
      </c>
    </row>
    <row r="31" spans="1:8" ht="26.25" customHeight="1" thickBot="1" x14ac:dyDescent="0.2">
      <c r="A31" s="115">
        <v>20</v>
      </c>
      <c r="B31" s="128" t="str">
        <f>IF('②名簿(20)'!$C$7="","",'②名簿(20)'!$C$7)</f>
        <v/>
      </c>
      <c r="C31" s="194" t="str">
        <f>IF('②名簿(20)'!$C$6="","",'②名簿(20)'!$C$6)</f>
        <v/>
      </c>
      <c r="D31" s="195"/>
      <c r="E31" s="230">
        <f>IF('②名簿(20)'!$K$25="","",'②名簿(20)'!$K$25)</f>
        <v>0</v>
      </c>
      <c r="F31" s="231">
        <f>IF('②名簿(20)'!$I$25="","",'②名簿(20)'!$I$25)</f>
        <v>0</v>
      </c>
      <c r="G31" s="232">
        <f>IF('②名簿(20)'!$J$25="","",'②名簿(20)'!$J$25)</f>
        <v>0</v>
      </c>
      <c r="H31" s="143" t="str">
        <f t="shared" si="0"/>
        <v>×</v>
      </c>
    </row>
    <row r="32" spans="1:8" s="71" customFormat="1" ht="15" customHeight="1" x14ac:dyDescent="0.15">
      <c r="A32" s="74"/>
      <c r="B32" s="73"/>
      <c r="C32" s="72"/>
      <c r="D32" s="72"/>
      <c r="E32" s="72"/>
      <c r="F32" s="72"/>
      <c r="G32" s="72"/>
    </row>
    <row r="33" spans="1:7" s="71" customFormat="1" ht="30" customHeight="1" x14ac:dyDescent="0.15">
      <c r="A33" s="74"/>
      <c r="B33" s="205"/>
      <c r="C33" s="206"/>
      <c r="D33" s="206"/>
      <c r="E33" s="206"/>
      <c r="F33" s="206"/>
      <c r="G33" s="206"/>
    </row>
    <row r="34" spans="1:7" s="71" customFormat="1" ht="15" customHeight="1" x14ac:dyDescent="0.15">
      <c r="A34" s="74"/>
      <c r="B34" s="73"/>
      <c r="C34" s="72"/>
      <c r="D34" s="72"/>
      <c r="E34" s="72"/>
      <c r="F34" s="72"/>
      <c r="G34" s="72"/>
    </row>
    <row r="35" spans="1:7" s="71" customFormat="1" ht="15" customHeight="1" x14ac:dyDescent="0.15">
      <c r="A35" s="74"/>
      <c r="B35" s="73"/>
      <c r="C35" s="72"/>
      <c r="D35" s="72"/>
      <c r="E35" s="72"/>
      <c r="F35" s="72"/>
      <c r="G35" s="72"/>
    </row>
    <row r="36" spans="1:7" s="67" customFormat="1" ht="15" customHeight="1" x14ac:dyDescent="0.15">
      <c r="A36" s="70"/>
      <c r="B36" s="69"/>
      <c r="C36" s="68"/>
      <c r="D36" s="68"/>
      <c r="E36" s="68"/>
      <c r="F36" s="68"/>
      <c r="G36" s="68"/>
    </row>
  </sheetData>
  <sheetProtection algorithmName="SHA-512" hashValue="sMqQ/Wb17x3IaeQ+dEUrziUV4mptFrmvPLl5PSgOn9o0xcvLOBN7fkkSgZiljmc2DLpCWowIdh0VQa62F7ex6w==" saltValue="aCMY4ho/m3X5z0MX63+CwQ==" spinCount="100000" sheet="1"/>
  <mergeCells count="29">
    <mergeCell ref="A10:A11"/>
    <mergeCell ref="B10:B11"/>
    <mergeCell ref="C10:D11"/>
    <mergeCell ref="E10:G10"/>
    <mergeCell ref="B33:G33"/>
    <mergeCell ref="C30:D30"/>
    <mergeCell ref="C31:D31"/>
    <mergeCell ref="C29:D29"/>
    <mergeCell ref="C24:D24"/>
    <mergeCell ref="C25:D25"/>
    <mergeCell ref="C26:D26"/>
    <mergeCell ref="C27:D27"/>
    <mergeCell ref="C28:D28"/>
    <mergeCell ref="C23:D23"/>
    <mergeCell ref="C12:D12"/>
    <mergeCell ref="C18:D18"/>
    <mergeCell ref="C20:D20"/>
    <mergeCell ref="C21:D21"/>
    <mergeCell ref="C22:D22"/>
    <mergeCell ref="C13:D13"/>
    <mergeCell ref="C14:D14"/>
    <mergeCell ref="C15:D15"/>
    <mergeCell ref="C16:D16"/>
    <mergeCell ref="C17:D17"/>
    <mergeCell ref="G5:H5"/>
    <mergeCell ref="G6:H6"/>
    <mergeCell ref="G7:H7"/>
    <mergeCell ref="G8:H8"/>
    <mergeCell ref="C19:D19"/>
  </mergeCells>
  <phoneticPr fontId="1"/>
  <conditionalFormatting sqref="G12:G31">
    <cfRule type="expression" dxfId="224" priority="8">
      <formula>#REF!="保育士等キャリアアップ研修"</formula>
    </cfRule>
  </conditionalFormatting>
  <conditionalFormatting sqref="G4:G8">
    <cfRule type="cellIs" dxfId="223" priority="6" operator="equal">
      <formula>""</formula>
    </cfRule>
  </conditionalFormatting>
  <conditionalFormatting sqref="E12:E31">
    <cfRule type="expression" dxfId="222" priority="3">
      <formula>#REF!="保育士等キャリアアップ研修"</formula>
    </cfRule>
  </conditionalFormatting>
  <conditionalFormatting sqref="C2">
    <cfRule type="cellIs" dxfId="221" priority="1" operator="equal">
      <formula>""</formula>
    </cfRule>
  </conditionalFormatting>
  <dataValidations count="2">
    <dataValidation type="list" allowBlank="1" showInputMessage="1" showErrorMessage="1" sqref="G4" xr:uid="{00000000-0002-0000-0200-000001000000}">
      <formula1>"鶴見,神奈川,西,中,南,港南,保土ケ谷,旭,磯子,金沢,港北,緑,青葉,都筑,泉,栄,戸塚,瀬谷"</formula1>
    </dataValidation>
    <dataValidation type="textLength" operator="equal" allowBlank="1" showInputMessage="1" showErrorMessage="1" sqref="G6" xr:uid="{8AC8C5D1-DBAF-4672-B06C-7D7934F5BC35}">
      <formula1>13</formula1>
    </dataValidation>
  </dataValidations>
  <printOptions horizontalCentered="1"/>
  <pageMargins left="0.25" right="0.25" top="0.75" bottom="0.75" header="0.3" footer="0.3"/>
  <pageSetup paperSize="9" scale="81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'マスタ '!$B$3:$B$4</xm:f>
          </x14:formula1>
          <xm:sqref>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I25" sqref="I25:J25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9KdJLKLwtiJjDfGmgb/h+ieLtot4hT5a4jcJkHwmg8EQ5fd//6XKe0KpAxY+ha+5cqbZ56E/n/7UoLdrhA2CgA==" saltValue="c701gVMPsCe5be36HgC/wg==" spinCount="100000" sheet="1" insertRows="0"/>
  <mergeCells count="22">
    <mergeCell ref="B34:L34"/>
    <mergeCell ref="D23:F23"/>
    <mergeCell ref="D24:F24"/>
    <mergeCell ref="D10:F10"/>
    <mergeCell ref="D11:F11"/>
    <mergeCell ref="D12:F12"/>
    <mergeCell ref="A25:H25"/>
    <mergeCell ref="D13:F13"/>
    <mergeCell ref="D14:F14"/>
    <mergeCell ref="D15:F15"/>
    <mergeCell ref="D16:F16"/>
    <mergeCell ref="D17:F17"/>
    <mergeCell ref="D22:F22"/>
    <mergeCell ref="D18:F18"/>
    <mergeCell ref="D19:F19"/>
    <mergeCell ref="D20:F20"/>
    <mergeCell ref="D21:F21"/>
    <mergeCell ref="K4:L4"/>
    <mergeCell ref="K5:L5"/>
    <mergeCell ref="K6:L6"/>
    <mergeCell ref="K7:L7"/>
    <mergeCell ref="D9:F9"/>
  </mergeCells>
  <phoneticPr fontId="1"/>
  <conditionalFormatting sqref="I10:K24">
    <cfRule type="expression" dxfId="220" priority="25">
      <formula>$D10="保育士等キャリアアップ研修"</formula>
    </cfRule>
  </conditionalFormatting>
  <conditionalFormatting sqref="I25 C7">
    <cfRule type="cellIs" dxfId="219" priority="24" operator="equal">
      <formula>""</formula>
    </cfRule>
  </conditionalFormatting>
  <conditionalFormatting sqref="E1">
    <cfRule type="cellIs" dxfId="218" priority="23" operator="equal">
      <formula>""</formula>
    </cfRule>
  </conditionalFormatting>
  <conditionalFormatting sqref="K3:K7">
    <cfRule type="cellIs" dxfId="217" priority="22" operator="equal">
      <formula>""</formula>
    </cfRule>
  </conditionalFormatting>
  <conditionalFormatting sqref="K25">
    <cfRule type="cellIs" dxfId="216" priority="19" operator="equal">
      <formula>""</formula>
    </cfRule>
  </conditionalFormatting>
  <conditionalFormatting sqref="C6">
    <cfRule type="cellIs" dxfId="215" priority="18" operator="equal">
      <formula>""</formula>
    </cfRule>
  </conditionalFormatting>
  <conditionalFormatting sqref="I9:I25">
    <cfRule type="expression" dxfId="214" priority="16">
      <formula>$C$6="専門リーダー"</formula>
    </cfRule>
  </conditionalFormatting>
  <conditionalFormatting sqref="G10:H24">
    <cfRule type="expression" dxfId="213" priority="15">
      <formula>$C10="⑥保育士等キャリアアップ研修"</formula>
    </cfRule>
  </conditionalFormatting>
  <dataValidations count="6">
    <dataValidation type="whole" operator="lessThan" showInputMessage="1" showErrorMessage="1" sqref="J25" xr:uid="{FD53C8E7-8A0F-4199-8BB5-1C11983C7FC8}">
      <formula1>15</formula1>
    </dataValidation>
    <dataValidation type="list" allowBlank="1" showInputMessage="1" showErrorMessage="1" sqref="I10:I24" xr:uid="{00000000-0002-0000-0300-000003000000}">
      <formula1>"〇"</formula1>
    </dataValidation>
    <dataValidation type="custom" allowBlank="1" showInputMessage="1" showErrorMessage="1" error="園内研修は15時間以内の範囲で含めることができます。" sqref="K10:K24" xr:uid="{E51F7876-B131-4AB8-8CC2-1C0C2A2B3C7B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8BD0CB1A-69BD-49E0-8E38-A9AEDF9F9818}">
      <formula1>INDIRECT($N$4)</formula1>
    </dataValidation>
    <dataValidation type="date" operator="lessThanOrEqual" allowBlank="1" showInputMessage="1" showErrorMessage="1" sqref="B10:B24" xr:uid="{B47E1DCC-E816-4DDD-B9C6-8023223D8022}">
      <formula1>45016</formula1>
    </dataValidation>
    <dataValidation type="textLength" operator="equal" allowBlank="1" showInputMessage="1" showErrorMessage="1" promptTitle="修了証番号" prompt="保育士等キャリアアップ研修の時のみ12桁の修了証番号を入力" sqref="H10:H24" xr:uid="{C846EAE5-0854-4350-9F63-74CEF0AE48F8}">
      <formula1>12</formula1>
    </dataValidation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6000000}">
          <x14:formula1>
            <xm:f>'マスタ '!$C$3:$C$4</xm:f>
          </x14:formula1>
          <xm:sqref>C6</xm:sqref>
        </x14:dataValidation>
        <x14:dataValidation type="list" allowBlank="1" showInputMessage="1" showErrorMessage="1" xr:uid="{00000000-0002-0000-0300-000007000000}">
          <x14:formula1>
            <xm:f>'マスタ '!$E$3:$E$8</xm:f>
          </x14:formula1>
          <xm:sqref>C10:C24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A44F-9412-4829-9A8A-2059C153C02A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J12y2XHnyt3We5opUxnSmMN4N0CGrMW4jsTsAgegZ4cmbuq8Zf+JTomQJdf1Vomx4TLYQ8h6pKUz7+zwBV8cbg==" saltValue="M163Es01QT9NHW0HhZWo1w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212" priority="23">
      <formula>$D10="保育士等キャリアアップ研修"</formula>
    </cfRule>
  </conditionalFormatting>
  <conditionalFormatting sqref="I25 C7">
    <cfRule type="cellIs" dxfId="211" priority="22" operator="equal">
      <formula>""</formula>
    </cfRule>
  </conditionalFormatting>
  <conditionalFormatting sqref="E1">
    <cfRule type="cellIs" dxfId="210" priority="21" operator="equal">
      <formula>""</formula>
    </cfRule>
  </conditionalFormatting>
  <conditionalFormatting sqref="K3:K7">
    <cfRule type="cellIs" dxfId="209" priority="20" operator="equal">
      <formula>""</formula>
    </cfRule>
  </conditionalFormatting>
  <conditionalFormatting sqref="K10:K24">
    <cfRule type="expression" dxfId="208" priority="19">
      <formula>$D10="保育士等キャリアアップ研修"</formula>
    </cfRule>
  </conditionalFormatting>
  <conditionalFormatting sqref="K25">
    <cfRule type="cellIs" dxfId="207" priority="18" operator="equal">
      <formula>""</formula>
    </cfRule>
  </conditionalFormatting>
  <conditionalFormatting sqref="C6">
    <cfRule type="cellIs" dxfId="206" priority="17" operator="equal">
      <formula>""</formula>
    </cfRule>
  </conditionalFormatting>
  <conditionalFormatting sqref="I9:I25">
    <cfRule type="expression" dxfId="205" priority="16">
      <formula>$C$6="専門リーダー"</formula>
    </cfRule>
  </conditionalFormatting>
  <conditionalFormatting sqref="G10:H24">
    <cfRule type="expression" dxfId="204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A1B518BE-6E7C-45A2-8972-6AB0E2F7E854}">
      <formula1>45016</formula1>
    </dataValidation>
    <dataValidation type="list" allowBlank="1" showInputMessage="1" showErrorMessage="1" promptTitle="研修分野" prompt="保育士等キャリアアップ研修の時のみ選択" sqref="G10:G24" xr:uid="{26C6B3DD-0259-4678-BEC3-57C14428DAC2}">
      <formula1>INDIRECT($N$4)</formula1>
    </dataValidation>
    <dataValidation type="custom" allowBlank="1" showInputMessage="1" showErrorMessage="1" error="園内研修は15時間以内の範囲で含めることができます。" sqref="K10:K24" xr:uid="{6CF541A9-A592-415B-845F-53EF306EE1E5}">
      <formula1>SUMIF($J$10:$J$24,"〇",$K$10:$K$24)&lt;=15</formula1>
    </dataValidation>
    <dataValidation type="whole" operator="lessThan" showInputMessage="1" showErrorMessage="1" sqref="J25" xr:uid="{DEC8C6CE-9784-441B-9722-7AC760831F08}">
      <formula1>15</formula1>
    </dataValidation>
    <dataValidation type="list" allowBlank="1" showInputMessage="1" showErrorMessage="1" sqref="I10:I24" xr:uid="{D70D4D09-6812-48DE-B063-BAD79320566A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693E343D-9A78-468A-84EC-B5C09995F407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79FE928-0963-42C9-8464-1DF698D08946}">
          <x14:formula1>
            <xm:f>'マスタ '!$E$3:$E$8</xm:f>
          </x14:formula1>
          <xm:sqref>C10:C24</xm:sqref>
        </x14:dataValidation>
        <x14:dataValidation type="list" allowBlank="1" showInputMessage="1" showErrorMessage="1" xr:uid="{6928EAEA-6BB8-445B-A749-4EB47E1FEA25}">
          <x14:formula1>
            <xm:f>'マスタ '!$C$3:$C$4</xm:f>
          </x14:formula1>
          <xm:sqref>C6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6CEC-6F8F-4008-875A-750BF09CBFFE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59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yhyDpBIVhckwVxi+FnbbgAb1CBSla7lss0UOekXbrpQV3P7jcKyxt71GlP6C8GFVZnIO5B5aKRGdgvUuzKOSeQ==" saltValue="vzQUbIw7IvZvex2VUI+dvA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203" priority="23">
      <formula>$D10="保育士等キャリアアップ研修"</formula>
    </cfRule>
  </conditionalFormatting>
  <conditionalFormatting sqref="I25 C7">
    <cfRule type="cellIs" dxfId="202" priority="22" operator="equal">
      <formula>""</formula>
    </cfRule>
  </conditionalFormatting>
  <conditionalFormatting sqref="E1">
    <cfRule type="cellIs" dxfId="201" priority="21" operator="equal">
      <formula>""</formula>
    </cfRule>
  </conditionalFormatting>
  <conditionalFormatting sqref="K3:K7">
    <cfRule type="cellIs" dxfId="200" priority="20" operator="equal">
      <formula>""</formula>
    </cfRule>
  </conditionalFormatting>
  <conditionalFormatting sqref="K10:K24">
    <cfRule type="expression" dxfId="199" priority="19">
      <formula>$D10="保育士等キャリアアップ研修"</formula>
    </cfRule>
  </conditionalFormatting>
  <conditionalFormatting sqref="K25">
    <cfRule type="cellIs" dxfId="198" priority="18" operator="equal">
      <formula>""</formula>
    </cfRule>
  </conditionalFormatting>
  <conditionalFormatting sqref="C6">
    <cfRule type="cellIs" dxfId="197" priority="17" operator="equal">
      <formula>""</formula>
    </cfRule>
  </conditionalFormatting>
  <conditionalFormatting sqref="I9:I25">
    <cfRule type="expression" dxfId="196" priority="16">
      <formula>$C$6="専門リーダー"</formula>
    </cfRule>
  </conditionalFormatting>
  <conditionalFormatting sqref="G10:H10">
    <cfRule type="expression" dxfId="195" priority="15">
      <formula>$C$10="⑥保育士等キャリアアップ研修"</formula>
    </cfRule>
  </conditionalFormatting>
  <conditionalFormatting sqref="G11:H11">
    <cfRule type="expression" dxfId="194" priority="14">
      <formula>$C$11="⑥保育士等キャリアアップ研修"</formula>
    </cfRule>
  </conditionalFormatting>
  <conditionalFormatting sqref="G12:H12">
    <cfRule type="expression" dxfId="193" priority="13">
      <formula>$C$12="⑥保育士等キャリアアップ研修"</formula>
    </cfRule>
  </conditionalFormatting>
  <conditionalFormatting sqref="G13:H13">
    <cfRule type="expression" dxfId="192" priority="12">
      <formula>$C$13="⑥保育士等キャリアアップ研修"</formula>
    </cfRule>
  </conditionalFormatting>
  <conditionalFormatting sqref="G14:H14">
    <cfRule type="expression" dxfId="191" priority="11">
      <formula>$C$14="⑥保育士等キャリアアップ研修"</formula>
    </cfRule>
  </conditionalFormatting>
  <conditionalFormatting sqref="G15:H15">
    <cfRule type="expression" dxfId="190" priority="10">
      <formula>$C$15="⑥保育士等キャリアアップ研修"</formula>
    </cfRule>
  </conditionalFormatting>
  <conditionalFormatting sqref="G16:H16">
    <cfRule type="expression" dxfId="189" priority="9">
      <formula>$C$16="⑥保育士等キャリアアップ研修"</formula>
    </cfRule>
  </conditionalFormatting>
  <conditionalFormatting sqref="G17:H17">
    <cfRule type="expression" dxfId="188" priority="8">
      <formula>$C$17="⑥保育士等キャリアアップ研修"</formula>
    </cfRule>
  </conditionalFormatting>
  <conditionalFormatting sqref="G18:H18">
    <cfRule type="expression" dxfId="187" priority="7">
      <formula>$C$18="⑥保育士等キャリアアップ研修"</formula>
    </cfRule>
  </conditionalFormatting>
  <conditionalFormatting sqref="G19:H19">
    <cfRule type="expression" dxfId="186" priority="6">
      <formula>$C$19="⑥保育士等キャリアアップ研修"</formula>
    </cfRule>
  </conditionalFormatting>
  <conditionalFormatting sqref="G20:H20">
    <cfRule type="expression" dxfId="185" priority="5">
      <formula>$C$20="⑥保育士等キャリアアップ研修"</formula>
    </cfRule>
  </conditionalFormatting>
  <conditionalFormatting sqref="G21:H21">
    <cfRule type="expression" dxfId="184" priority="4">
      <formula>$C$21="⑥保育士等キャリアアップ研修"</formula>
    </cfRule>
  </conditionalFormatting>
  <conditionalFormatting sqref="G22:H22">
    <cfRule type="expression" dxfId="183" priority="3">
      <formula>$C$22="⑥保育士等キャリアアップ研修"</formula>
    </cfRule>
  </conditionalFormatting>
  <conditionalFormatting sqref="G23:H23">
    <cfRule type="expression" dxfId="182" priority="2">
      <formula>$C$23="⑥保育士等キャリアアップ研修"</formula>
    </cfRule>
  </conditionalFormatting>
  <conditionalFormatting sqref="G24:H24">
    <cfRule type="expression" dxfId="181" priority="1">
      <formula>$C$24="⑥保育士等キャリアアップ研修"</formula>
    </cfRule>
  </conditionalFormatting>
  <dataValidations count="6">
    <dataValidation type="list" allowBlank="1" showInputMessage="1" showErrorMessage="1" sqref="I10:I24" xr:uid="{1216EDF6-A5CD-40CB-8BE0-543EA20398F5}">
      <formula1>"〇"</formula1>
    </dataValidation>
    <dataValidation type="whole" operator="lessThan" showInputMessage="1" showErrorMessage="1" sqref="J25" xr:uid="{653DBBF9-75E2-47F5-A7B1-D92C7A654704}">
      <formula1>15</formula1>
    </dataValidation>
    <dataValidation type="custom" allowBlank="1" showInputMessage="1" showErrorMessage="1" error="園内研修は15時間以内の範囲で含めることができます。" sqref="K10:K24" xr:uid="{36CDD743-4D54-4195-BE9D-AB00486AE36F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357E535A-512A-4EB9-BEB2-5E69F9A6E8CB}">
      <formula1>INDIRECT($N$4)</formula1>
    </dataValidation>
    <dataValidation type="date" operator="lessThanOrEqual" allowBlank="1" showInputMessage="1" showErrorMessage="1" sqref="B10:B24" xr:uid="{4CCBA287-76BB-4C36-910C-7A704A951083}">
      <formula1>45016</formula1>
    </dataValidation>
    <dataValidation allowBlank="1" showInputMessage="1" showErrorMessage="1" promptTitle="修了証番号" prompt="保育士等キャリアアップ研修の時のみ12桁の修了証番号を入力" sqref="H10:H24" xr:uid="{A05E080B-FC94-455F-90B5-E0478A2CC62D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6F84A86-5688-44CC-95EF-F3B42343E08F}">
          <x14:formula1>
            <xm:f>'マスタ '!$C$3:$C$4</xm:f>
          </x14:formula1>
          <xm:sqref>C6</xm:sqref>
        </x14:dataValidation>
        <x14:dataValidation type="list" allowBlank="1" showInputMessage="1" showErrorMessage="1" xr:uid="{30314ACC-AD12-4199-8BA1-C633BC8199C9}">
          <x14:formula1>
            <xm:f>'マスタ '!$E$3:$E$8</xm:f>
          </x14:formula1>
          <xm:sqref>C10:C24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2828-3095-4FD3-8818-A6FE09068F6E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K10" sqref="K10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vlQc/TKYLb/4T+KamliiGpU11UJ1/BkR+HLkUchsQxUQnC/GdM1QqZZ+X7vQ6xoekVSN60Dj+TITnsYaywN9Pg==" saltValue="YuI/WYPmoPpSpLPSvVorLA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180" priority="23">
      <formula>$D10="保育士等キャリアアップ研修"</formula>
    </cfRule>
  </conditionalFormatting>
  <conditionalFormatting sqref="I25 C7">
    <cfRule type="cellIs" dxfId="179" priority="22" operator="equal">
      <formula>""</formula>
    </cfRule>
  </conditionalFormatting>
  <conditionalFormatting sqref="E1">
    <cfRule type="cellIs" dxfId="178" priority="21" operator="equal">
      <formula>""</formula>
    </cfRule>
  </conditionalFormatting>
  <conditionalFormatting sqref="K3:K7">
    <cfRule type="cellIs" dxfId="177" priority="20" operator="equal">
      <formula>""</formula>
    </cfRule>
  </conditionalFormatting>
  <conditionalFormatting sqref="K10:K24">
    <cfRule type="expression" dxfId="176" priority="19">
      <formula>$D10="保育士等キャリアアップ研修"</formula>
    </cfRule>
  </conditionalFormatting>
  <conditionalFormatting sqref="K25">
    <cfRule type="cellIs" dxfId="175" priority="18" operator="equal">
      <formula>""</formula>
    </cfRule>
  </conditionalFormatting>
  <conditionalFormatting sqref="C6">
    <cfRule type="cellIs" dxfId="174" priority="17" operator="equal">
      <formula>""</formula>
    </cfRule>
  </conditionalFormatting>
  <conditionalFormatting sqref="I9:I25">
    <cfRule type="expression" dxfId="173" priority="16">
      <formula>$C$6="専門リーダー"</formula>
    </cfRule>
  </conditionalFormatting>
  <conditionalFormatting sqref="G10:H24">
    <cfRule type="expression" dxfId="172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4BD2B5CD-EFC8-40EB-B7AA-589E082C59B7}">
      <formula1>45016</formula1>
    </dataValidation>
    <dataValidation type="list" allowBlank="1" showInputMessage="1" showErrorMessage="1" promptTitle="研修分野" prompt="保育士等キャリアアップ研修の時のみ選択" sqref="G10:G24" xr:uid="{BB6C58AB-EB4C-4534-B048-7A72D01B2E56}">
      <formula1>INDIRECT($N$4)</formula1>
    </dataValidation>
    <dataValidation type="custom" allowBlank="1" showInputMessage="1" showErrorMessage="1" error="園内研修は15時間以内の範囲で含めることができます。" sqref="K10:K24" xr:uid="{BAB58132-8405-4AF7-9A00-87AF8BE162A3}">
      <formula1>SUMIF($J$10:$J$24,"〇",$K$10:$K$24)&lt;=15</formula1>
    </dataValidation>
    <dataValidation type="whole" operator="lessThan" showInputMessage="1" showErrorMessage="1" sqref="J25" xr:uid="{9BF5BC0A-6A21-4060-A0FF-CB0BD2BF4BAD}">
      <formula1>15</formula1>
    </dataValidation>
    <dataValidation type="list" allowBlank="1" showInputMessage="1" showErrorMessage="1" sqref="I10:I24" xr:uid="{E4C3BD33-B4E0-4402-8AF6-59ED741A5F32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4396524C-7E2A-4A9B-B9C2-10BA18E2F9BA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B4CDDD-8024-41D6-AAEB-4E4EDB9000FE}">
          <x14:formula1>
            <xm:f>'マスタ '!$E$3:$E$8</xm:f>
          </x14:formula1>
          <xm:sqref>C10:C24</xm:sqref>
        </x14:dataValidation>
        <x14:dataValidation type="list" allowBlank="1" showInputMessage="1" showErrorMessage="1" xr:uid="{418A1793-9A28-467E-8BB0-FCC2EBFC6DED}">
          <x14:formula1>
            <xm:f>'マスタ '!$C$3:$C$4</xm:f>
          </x14:formula1>
          <xm:sqref>C6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6C0C-88ED-4195-A315-06BA54690E9D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3UQuOedVaYs2WGWKv6uv/UyJmAwUkbCzVrS1FqfhXRfz4gFubqLdg0MRYzoQoQie96NLdW6DJiXOAV3sXm+aow==" saltValue="din0+yfDLu3eIvUS/iSngQ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171" priority="23">
      <formula>$D10="保育士等キャリアアップ研修"</formula>
    </cfRule>
  </conditionalFormatting>
  <conditionalFormatting sqref="I25 C7">
    <cfRule type="cellIs" dxfId="170" priority="22" operator="equal">
      <formula>""</formula>
    </cfRule>
  </conditionalFormatting>
  <conditionalFormatting sqref="E1">
    <cfRule type="cellIs" dxfId="169" priority="21" operator="equal">
      <formula>""</formula>
    </cfRule>
  </conditionalFormatting>
  <conditionalFormatting sqref="K3:K7">
    <cfRule type="cellIs" dxfId="168" priority="20" operator="equal">
      <formula>""</formula>
    </cfRule>
  </conditionalFormatting>
  <conditionalFormatting sqref="K10:K24">
    <cfRule type="expression" dxfId="167" priority="19">
      <formula>$D10="保育士等キャリアアップ研修"</formula>
    </cfRule>
  </conditionalFormatting>
  <conditionalFormatting sqref="K25">
    <cfRule type="cellIs" dxfId="166" priority="18" operator="equal">
      <formula>""</formula>
    </cfRule>
  </conditionalFormatting>
  <conditionalFormatting sqref="C6">
    <cfRule type="cellIs" dxfId="165" priority="17" operator="equal">
      <formula>""</formula>
    </cfRule>
  </conditionalFormatting>
  <conditionalFormatting sqref="I9:I25">
    <cfRule type="expression" dxfId="164" priority="16">
      <formula>$C$6="専門リーダー"</formula>
    </cfRule>
  </conditionalFormatting>
  <conditionalFormatting sqref="G10:H24">
    <cfRule type="expression" dxfId="163" priority="15">
      <formula>$C10="⑥保育士等キャリアアップ研修"</formula>
    </cfRule>
  </conditionalFormatting>
  <dataValidations count="6">
    <dataValidation type="list" allowBlank="1" showInputMessage="1" showErrorMessage="1" sqref="I10:I24" xr:uid="{9D58A7D9-39FD-4A2F-9B0E-8B24E6EC5DA1}">
      <formula1>"〇"</formula1>
    </dataValidation>
    <dataValidation type="whole" operator="lessThan" showInputMessage="1" showErrorMessage="1" sqref="J25" xr:uid="{910716E2-8C41-49B4-AC2D-1185DA264376}">
      <formula1>15</formula1>
    </dataValidation>
    <dataValidation type="custom" allowBlank="1" showInputMessage="1" showErrorMessage="1" error="園内研修は15時間以内の範囲で含めることができます。" sqref="K10:K24" xr:uid="{7FF0AD92-CEE9-4353-9524-C2B64374C7F5}">
      <formula1>SUMIF($J$10:$J$24,"〇",$K$10:$K$24)&lt;=15</formula1>
    </dataValidation>
    <dataValidation type="list" allowBlank="1" showInputMessage="1" showErrorMessage="1" promptTitle="研修分野" prompt="保育士等キャリアアップ研修の時のみ選択" sqref="G10:G24" xr:uid="{30BF7835-D264-4B46-892F-F963DD3D1E39}">
      <formula1>INDIRECT($N$4)</formula1>
    </dataValidation>
    <dataValidation type="date" operator="lessThanOrEqual" allowBlank="1" showInputMessage="1" showErrorMessage="1" sqref="B10:B24" xr:uid="{547D7463-C765-4B64-805F-2EF22963E845}">
      <formula1>45016</formula1>
    </dataValidation>
    <dataValidation allowBlank="1" showInputMessage="1" showErrorMessage="1" promptTitle="修了証番号" prompt="保育士等キャリアアップ研修の時のみ12桁の修了証番号を入力" sqref="H10:H24" xr:uid="{9D85D6FD-98A8-4D8A-AD8E-C8A9589D77E0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5CE2F3-1E7C-458B-9005-DFE97A922BC9}">
          <x14:formula1>
            <xm:f>'マスタ '!$C$3:$C$4</xm:f>
          </x14:formula1>
          <xm:sqref>C6</xm:sqref>
        </x14:dataValidation>
        <x14:dataValidation type="list" allowBlank="1" showInputMessage="1" showErrorMessage="1" xr:uid="{2934739B-B231-4069-AA6E-58BCDCD26869}">
          <x14:formula1>
            <xm:f>'マスタ '!$E$3:$E$8</xm:f>
          </x14:formula1>
          <xm:sqref>C10:C24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A9E87-B6F7-4145-A1D4-74189C630495}">
  <sheetPr>
    <tabColor rgb="FFFF0000"/>
    <pageSetUpPr fitToPage="1"/>
  </sheetPr>
  <dimension ref="A1:N37"/>
  <sheetViews>
    <sheetView showZeros="0" view="pageBreakPreview" zoomScale="80" zoomScaleNormal="70" zoomScaleSheetLayoutView="80" workbookViewId="0">
      <selection activeCell="C6" sqref="C6"/>
    </sheetView>
  </sheetViews>
  <sheetFormatPr defaultRowHeight="18.75" x14ac:dyDescent="0.15"/>
  <cols>
    <col min="1" max="1" width="5" style="66" customWidth="1"/>
    <col min="2" max="2" width="14.625" style="65" customWidth="1"/>
    <col min="3" max="3" width="43" style="64" customWidth="1"/>
    <col min="4" max="4" width="18.75" style="64" customWidth="1"/>
    <col min="5" max="5" width="7.125" style="64" customWidth="1"/>
    <col min="6" max="6" width="11.625" style="64" customWidth="1"/>
    <col min="7" max="7" width="19.75" style="64" customWidth="1"/>
    <col min="8" max="8" width="18.375" style="64" customWidth="1"/>
    <col min="9" max="9" width="18.625" style="64" customWidth="1"/>
    <col min="10" max="10" width="18.125" style="64" customWidth="1"/>
    <col min="11" max="11" width="15.625" style="64" customWidth="1"/>
    <col min="12" max="12" width="25.75" style="64" customWidth="1"/>
    <col min="13" max="13" width="9" style="64" customWidth="1"/>
    <col min="14" max="16384" width="9" style="64"/>
  </cols>
  <sheetData>
    <row r="1" spans="1:14" ht="29.25" customHeight="1" x14ac:dyDescent="0.15">
      <c r="A1" s="107" t="s">
        <v>99</v>
      </c>
      <c r="B1" s="106"/>
      <c r="C1" s="103"/>
      <c r="D1" s="105" t="s">
        <v>76</v>
      </c>
      <c r="E1" s="133">
        <f>①集計表!C2</f>
        <v>5</v>
      </c>
      <c r="F1" s="104" t="s">
        <v>127</v>
      </c>
      <c r="G1" s="104"/>
      <c r="H1" s="103"/>
      <c r="I1" s="103"/>
      <c r="J1" s="103"/>
      <c r="K1" s="103"/>
      <c r="L1" s="102"/>
    </row>
    <row r="2" spans="1:14" ht="19.5" thickBot="1" x14ac:dyDescent="0.2">
      <c r="A2" s="74"/>
      <c r="B2" s="73"/>
      <c r="C2" s="100"/>
      <c r="D2" s="100"/>
      <c r="E2" s="100"/>
      <c r="F2" s="101"/>
      <c r="G2" s="101"/>
      <c r="H2" s="100"/>
      <c r="I2" s="99"/>
      <c r="J2" s="99"/>
      <c r="K2" s="99"/>
      <c r="L2" s="99"/>
    </row>
    <row r="3" spans="1:14" s="85" customFormat="1" ht="24.95" customHeight="1" x14ac:dyDescent="0.15">
      <c r="A3" s="66"/>
      <c r="B3" s="73"/>
      <c r="C3" s="94"/>
      <c r="D3" s="94"/>
      <c r="E3" s="94"/>
      <c r="F3" s="88"/>
      <c r="G3" s="88"/>
      <c r="I3" s="88"/>
      <c r="J3" s="98" t="s">
        <v>14</v>
      </c>
      <c r="K3" s="131">
        <f>①集計表!G4</f>
        <v>0</v>
      </c>
      <c r="L3" s="132" t="s">
        <v>15</v>
      </c>
    </row>
    <row r="4" spans="1:14" s="85" customFormat="1" ht="24.95" customHeight="1" x14ac:dyDescent="0.15">
      <c r="A4" s="74"/>
      <c r="B4" s="73"/>
      <c r="C4" s="94"/>
      <c r="D4" s="94"/>
      <c r="E4" s="94"/>
      <c r="F4" s="88"/>
      <c r="G4" s="88"/>
      <c r="H4" s="88"/>
      <c r="I4" s="88"/>
      <c r="J4" s="97" t="s">
        <v>19</v>
      </c>
      <c r="K4" s="210">
        <f>①集計表!G5</f>
        <v>0</v>
      </c>
      <c r="L4" s="211"/>
      <c r="N4" s="151" t="str">
        <f>K4&amp;C6</f>
        <v>0</v>
      </c>
    </row>
    <row r="5" spans="1:14" s="85" customFormat="1" ht="24.95" customHeight="1" thickBot="1" x14ac:dyDescent="0.2">
      <c r="A5" s="74"/>
      <c r="B5" s="94"/>
      <c r="D5" s="86"/>
      <c r="E5" s="86"/>
      <c r="F5" s="88"/>
      <c r="G5" s="88"/>
      <c r="H5" s="88"/>
      <c r="I5" s="88"/>
      <c r="J5" s="93" t="s">
        <v>13</v>
      </c>
      <c r="K5" s="212">
        <f>①集計表!G6</f>
        <v>0</v>
      </c>
      <c r="L5" s="213"/>
    </row>
    <row r="6" spans="1:14" s="85" customFormat="1" ht="24.95" customHeight="1" x14ac:dyDescent="0.15">
      <c r="A6" s="74"/>
      <c r="B6" s="92" t="s">
        <v>2</v>
      </c>
      <c r="C6" s="91"/>
      <c r="D6" s="86"/>
      <c r="E6" s="86"/>
      <c r="F6" s="88"/>
      <c r="G6" s="88"/>
      <c r="H6" s="88"/>
      <c r="I6" s="88"/>
      <c r="J6" s="90" t="s">
        <v>75</v>
      </c>
      <c r="K6" s="212">
        <f>①集計表!G7</f>
        <v>0</v>
      </c>
      <c r="L6" s="213"/>
    </row>
    <row r="7" spans="1:14" s="85" customFormat="1" ht="24.95" customHeight="1" thickBot="1" x14ac:dyDescent="0.2">
      <c r="A7" s="74"/>
      <c r="B7" s="89" t="s">
        <v>4</v>
      </c>
      <c r="C7" s="127"/>
      <c r="D7" s="86"/>
      <c r="E7" s="86"/>
      <c r="F7" s="88"/>
      <c r="G7" s="88"/>
      <c r="I7" s="88"/>
      <c r="J7" s="87" t="s">
        <v>74</v>
      </c>
      <c r="K7" s="214">
        <f>①集計表!G8</f>
        <v>0</v>
      </c>
      <c r="L7" s="215"/>
    </row>
    <row r="8" spans="1:14" ht="24.95" customHeight="1" x14ac:dyDescent="0.15">
      <c r="A8" s="74"/>
      <c r="B8" s="73"/>
      <c r="C8" s="83"/>
      <c r="D8" s="84"/>
      <c r="E8" s="84"/>
      <c r="F8" s="83"/>
      <c r="G8" s="83"/>
      <c r="H8" s="83"/>
      <c r="I8" s="82"/>
      <c r="J8" s="81"/>
      <c r="K8" s="81"/>
      <c r="L8" s="80"/>
    </row>
    <row r="9" spans="1:14" ht="69" customHeight="1" thickBot="1" x14ac:dyDescent="0.2">
      <c r="A9" s="79" t="s">
        <v>23</v>
      </c>
      <c r="B9" s="154" t="s">
        <v>130</v>
      </c>
      <c r="C9" s="77" t="s">
        <v>3</v>
      </c>
      <c r="D9" s="216" t="s">
        <v>7</v>
      </c>
      <c r="E9" s="217"/>
      <c r="F9" s="218"/>
      <c r="G9" s="148" t="s">
        <v>129</v>
      </c>
      <c r="H9" s="78" t="s">
        <v>12</v>
      </c>
      <c r="I9" s="62" t="s">
        <v>70</v>
      </c>
      <c r="J9" s="62" t="s">
        <v>117</v>
      </c>
      <c r="K9" s="144" t="s">
        <v>90</v>
      </c>
      <c r="L9" s="79" t="s">
        <v>0</v>
      </c>
    </row>
    <row r="10" spans="1:14" ht="26.25" customHeight="1" x14ac:dyDescent="0.15">
      <c r="A10" s="76">
        <v>1</v>
      </c>
      <c r="B10" s="123"/>
      <c r="C10" s="113"/>
      <c r="D10" s="207"/>
      <c r="E10" s="208"/>
      <c r="F10" s="209"/>
      <c r="G10" s="149"/>
      <c r="H10" s="157"/>
      <c r="I10" s="125"/>
      <c r="J10" s="146" t="str">
        <f>IF(C10="⑤園内における研修を企画・実施する幼稚園又は認定こども園","〇","")</f>
        <v/>
      </c>
      <c r="K10" s="225"/>
      <c r="L10" s="155"/>
      <c r="M10" s="64" t="str">
        <f ca="1">IF(I10="〇",OFFSET(I10,0,-1),"")</f>
        <v/>
      </c>
    </row>
    <row r="11" spans="1:14" ht="26.25" customHeight="1" x14ac:dyDescent="0.15">
      <c r="A11" s="76">
        <v>2</v>
      </c>
      <c r="B11" s="123"/>
      <c r="C11" s="113"/>
      <c r="D11" s="207"/>
      <c r="E11" s="208"/>
      <c r="F11" s="209"/>
      <c r="G11" s="149"/>
      <c r="H11" s="157"/>
      <c r="I11" s="125"/>
      <c r="J11" s="146" t="str">
        <f t="shared" ref="J11:J24" si="0">IF(C11="⑤園内における研修を企画・実施する幼稚園又は認定こども園","〇","")</f>
        <v/>
      </c>
      <c r="K11" s="226"/>
      <c r="L11" s="155"/>
    </row>
    <row r="12" spans="1:14" ht="26.25" customHeight="1" x14ac:dyDescent="0.15">
      <c r="A12" s="76">
        <v>3</v>
      </c>
      <c r="B12" s="156"/>
      <c r="C12" s="113"/>
      <c r="D12" s="207"/>
      <c r="E12" s="208"/>
      <c r="F12" s="209"/>
      <c r="G12" s="149"/>
      <c r="H12" s="157"/>
      <c r="I12" s="125"/>
      <c r="J12" s="146" t="str">
        <f t="shared" si="0"/>
        <v/>
      </c>
      <c r="K12" s="226"/>
      <c r="L12" s="155"/>
    </row>
    <row r="13" spans="1:14" ht="26.25" customHeight="1" x14ac:dyDescent="0.15">
      <c r="A13" s="76">
        <v>4</v>
      </c>
      <c r="B13" s="123"/>
      <c r="C13" s="113"/>
      <c r="D13" s="207"/>
      <c r="E13" s="208"/>
      <c r="F13" s="209"/>
      <c r="G13" s="149"/>
      <c r="H13" s="157"/>
      <c r="I13" s="125"/>
      <c r="J13" s="146" t="str">
        <f t="shared" si="0"/>
        <v/>
      </c>
      <c r="K13" s="226"/>
      <c r="L13" s="155"/>
    </row>
    <row r="14" spans="1:14" ht="26.25" customHeight="1" x14ac:dyDescent="0.15">
      <c r="A14" s="76">
        <v>5</v>
      </c>
      <c r="B14" s="123"/>
      <c r="C14" s="113"/>
      <c r="D14" s="207"/>
      <c r="E14" s="208"/>
      <c r="F14" s="209"/>
      <c r="G14" s="149"/>
      <c r="H14" s="157"/>
      <c r="I14" s="125"/>
      <c r="J14" s="146" t="str">
        <f t="shared" si="0"/>
        <v/>
      </c>
      <c r="K14" s="226"/>
      <c r="L14" s="155"/>
    </row>
    <row r="15" spans="1:14" ht="26.25" customHeight="1" x14ac:dyDescent="0.15">
      <c r="A15" s="76">
        <v>6</v>
      </c>
      <c r="B15" s="123"/>
      <c r="C15" s="113"/>
      <c r="D15" s="207"/>
      <c r="E15" s="208"/>
      <c r="F15" s="209"/>
      <c r="G15" s="149"/>
      <c r="H15" s="157"/>
      <c r="I15" s="125"/>
      <c r="J15" s="146" t="str">
        <f t="shared" si="0"/>
        <v/>
      </c>
      <c r="K15" s="226"/>
      <c r="L15" s="155"/>
    </row>
    <row r="16" spans="1:14" ht="26.25" customHeight="1" x14ac:dyDescent="0.15">
      <c r="A16" s="76">
        <v>7</v>
      </c>
      <c r="B16" s="123"/>
      <c r="C16" s="113"/>
      <c r="D16" s="207"/>
      <c r="E16" s="208"/>
      <c r="F16" s="209"/>
      <c r="G16" s="149"/>
      <c r="H16" s="157"/>
      <c r="I16" s="125"/>
      <c r="J16" s="146" t="str">
        <f t="shared" si="0"/>
        <v/>
      </c>
      <c r="K16" s="226"/>
      <c r="L16" s="155"/>
    </row>
    <row r="17" spans="1:13" ht="26.25" customHeight="1" x14ac:dyDescent="0.15">
      <c r="A17" s="76">
        <v>8</v>
      </c>
      <c r="B17" s="123"/>
      <c r="C17" s="113"/>
      <c r="D17" s="207"/>
      <c r="E17" s="208"/>
      <c r="F17" s="209"/>
      <c r="G17" s="149"/>
      <c r="H17" s="157"/>
      <c r="I17" s="125"/>
      <c r="J17" s="146" t="str">
        <f t="shared" si="0"/>
        <v/>
      </c>
      <c r="K17" s="226"/>
      <c r="L17" s="155"/>
    </row>
    <row r="18" spans="1:13" ht="26.25" customHeight="1" x14ac:dyDescent="0.15">
      <c r="A18" s="76">
        <v>9</v>
      </c>
      <c r="B18" s="123"/>
      <c r="C18" s="113"/>
      <c r="D18" s="207"/>
      <c r="E18" s="208"/>
      <c r="F18" s="209"/>
      <c r="G18" s="149"/>
      <c r="H18" s="157"/>
      <c r="I18" s="126"/>
      <c r="J18" s="146" t="str">
        <f t="shared" si="0"/>
        <v/>
      </c>
      <c r="K18" s="226"/>
      <c r="L18" s="155"/>
    </row>
    <row r="19" spans="1:13" ht="26.25" customHeight="1" x14ac:dyDescent="0.15">
      <c r="A19" s="76">
        <v>10</v>
      </c>
      <c r="B19" s="123"/>
      <c r="C19" s="113"/>
      <c r="D19" s="207"/>
      <c r="E19" s="208"/>
      <c r="F19" s="209"/>
      <c r="G19" s="149"/>
      <c r="H19" s="157"/>
      <c r="I19" s="60"/>
      <c r="J19" s="146" t="str">
        <f t="shared" si="0"/>
        <v/>
      </c>
      <c r="K19" s="226"/>
      <c r="L19" s="155"/>
    </row>
    <row r="20" spans="1:13" ht="26.25" customHeight="1" x14ac:dyDescent="0.15">
      <c r="A20" s="76">
        <v>11</v>
      </c>
      <c r="B20" s="123"/>
      <c r="C20" s="113"/>
      <c r="D20" s="207"/>
      <c r="E20" s="208"/>
      <c r="F20" s="209"/>
      <c r="G20" s="149"/>
      <c r="H20" s="157"/>
      <c r="I20" s="60"/>
      <c r="J20" s="146" t="str">
        <f t="shared" si="0"/>
        <v/>
      </c>
      <c r="K20" s="226"/>
      <c r="L20" s="155"/>
    </row>
    <row r="21" spans="1:13" ht="26.25" customHeight="1" x14ac:dyDescent="0.15">
      <c r="A21" s="76">
        <v>12</v>
      </c>
      <c r="B21" s="123"/>
      <c r="C21" s="113"/>
      <c r="D21" s="207"/>
      <c r="E21" s="208"/>
      <c r="F21" s="209"/>
      <c r="G21" s="149"/>
      <c r="H21" s="157"/>
      <c r="I21" s="60"/>
      <c r="J21" s="146" t="str">
        <f t="shared" si="0"/>
        <v/>
      </c>
      <c r="K21" s="227"/>
      <c r="L21" s="155"/>
    </row>
    <row r="22" spans="1:13" ht="26.25" customHeight="1" x14ac:dyDescent="0.15">
      <c r="A22" s="76">
        <v>13</v>
      </c>
      <c r="B22" s="123"/>
      <c r="C22" s="113"/>
      <c r="D22" s="207"/>
      <c r="E22" s="208"/>
      <c r="F22" s="209"/>
      <c r="G22" s="149"/>
      <c r="H22" s="157"/>
      <c r="I22" s="60"/>
      <c r="J22" s="146" t="str">
        <f t="shared" si="0"/>
        <v/>
      </c>
      <c r="K22" s="226"/>
      <c r="L22" s="155"/>
    </row>
    <row r="23" spans="1:13" ht="26.25" customHeight="1" x14ac:dyDescent="0.15">
      <c r="A23" s="76">
        <v>14</v>
      </c>
      <c r="B23" s="123"/>
      <c r="C23" s="113"/>
      <c r="D23" s="207"/>
      <c r="E23" s="208"/>
      <c r="F23" s="209"/>
      <c r="G23" s="149"/>
      <c r="H23" s="157"/>
      <c r="I23" s="60"/>
      <c r="J23" s="146" t="str">
        <f t="shared" si="0"/>
        <v/>
      </c>
      <c r="K23" s="226"/>
      <c r="L23" s="155"/>
    </row>
    <row r="24" spans="1:13" ht="26.25" customHeight="1" thickBot="1" x14ac:dyDescent="0.2">
      <c r="A24" s="75">
        <v>15</v>
      </c>
      <c r="B24" s="124"/>
      <c r="C24" s="114"/>
      <c r="D24" s="219"/>
      <c r="E24" s="220"/>
      <c r="F24" s="221"/>
      <c r="G24" s="150"/>
      <c r="H24" s="158"/>
      <c r="I24" s="145"/>
      <c r="J24" s="146" t="str">
        <f t="shared" si="0"/>
        <v/>
      </c>
      <c r="K24" s="228"/>
      <c r="L24" s="155"/>
    </row>
    <row r="25" spans="1:13" ht="26.25" customHeight="1" thickTop="1" thickBot="1" x14ac:dyDescent="0.2">
      <c r="A25" s="222" t="s">
        <v>44</v>
      </c>
      <c r="B25" s="223"/>
      <c r="C25" s="224"/>
      <c r="D25" s="224"/>
      <c r="E25" s="224"/>
      <c r="F25" s="223"/>
      <c r="G25" s="223"/>
      <c r="H25" s="223"/>
      <c r="I25" s="233">
        <f>SUMIF(I10:I24,"〇",K10:K24)</f>
        <v>0</v>
      </c>
      <c r="J25" s="234">
        <f>SUMIF(C10:C24,"⑤園内における研修を企画・実施する幼稚園又は認定こども園",K10:K24)</f>
        <v>0</v>
      </c>
      <c r="K25" s="229">
        <f>SUM(K10:K24)</f>
        <v>0</v>
      </c>
      <c r="L25" s="142"/>
      <c r="M25" s="72"/>
    </row>
    <row r="26" spans="1:13" s="71" customFormat="1" ht="15" customHeight="1" x14ac:dyDescent="0.15">
      <c r="A26" s="74"/>
      <c r="B26" s="69" t="s">
        <v>73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3" s="71" customFormat="1" ht="15" customHeight="1" x14ac:dyDescent="0.15">
      <c r="A27" s="74"/>
      <c r="B27" s="59" t="s">
        <v>116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3" s="71" customFormat="1" ht="15" customHeight="1" x14ac:dyDescent="0.15">
      <c r="A28" s="74"/>
      <c r="B28" s="59" t="s">
        <v>128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3" s="71" customFormat="1" ht="15" customHeight="1" x14ac:dyDescent="0.15">
      <c r="A29" s="74"/>
      <c r="B29" s="59" t="s">
        <v>124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3" s="71" customFormat="1" ht="15" customHeight="1" x14ac:dyDescent="0.15">
      <c r="A30" s="74"/>
      <c r="B30" s="58" t="s">
        <v>125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</row>
    <row r="31" spans="1:13" s="71" customFormat="1" ht="15" customHeight="1" x14ac:dyDescent="0.15">
      <c r="A31" s="74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3" s="43" customFormat="1" ht="15" customHeight="1" x14ac:dyDescent="0.15">
      <c r="A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71" customFormat="1" ht="15" customHeight="1" x14ac:dyDescent="0.15">
      <c r="A33" s="74"/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71" customFormat="1" ht="30" customHeight="1" x14ac:dyDescent="0.15">
      <c r="A34" s="74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1:12" s="71" customFormat="1" ht="15" customHeight="1" x14ac:dyDescent="0.15">
      <c r="A35" s="74"/>
      <c r="B35" s="73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71" customFormat="1" ht="15" customHeight="1" x14ac:dyDescent="0.15">
      <c r="A36" s="74"/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67" customFormat="1" ht="15" customHeight="1" x14ac:dyDescent="0.15">
      <c r="A37" s="70"/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</row>
  </sheetData>
  <sheetProtection algorithmName="SHA-512" hashValue="uTSfqJDvE4cNEVBhXS5Yx29QnDmO0YCuUDmM5jHCvCqtb1v7qc5MfQwFWLMMq5CSNTuOHTNmsqPOVIG0YlDmzQ==" saltValue="kYO4UdiBCXtNWXf2b8Icag==" spinCount="100000" sheet="1" insertRows="0"/>
  <mergeCells count="22">
    <mergeCell ref="D23:F23"/>
    <mergeCell ref="D24:F24"/>
    <mergeCell ref="A25:H25"/>
    <mergeCell ref="B34:L34"/>
    <mergeCell ref="D17:F17"/>
    <mergeCell ref="D18:F18"/>
    <mergeCell ref="D19:F19"/>
    <mergeCell ref="D20:F20"/>
    <mergeCell ref="D21:F21"/>
    <mergeCell ref="D22:F22"/>
    <mergeCell ref="D16:F16"/>
    <mergeCell ref="K4:L4"/>
    <mergeCell ref="K5:L5"/>
    <mergeCell ref="K6:L6"/>
    <mergeCell ref="K7:L7"/>
    <mergeCell ref="D9:F9"/>
    <mergeCell ref="D10:F10"/>
    <mergeCell ref="D11:F11"/>
    <mergeCell ref="D12:F12"/>
    <mergeCell ref="D13:F13"/>
    <mergeCell ref="D14:F14"/>
    <mergeCell ref="D15:F15"/>
  </mergeCells>
  <phoneticPr fontId="1"/>
  <conditionalFormatting sqref="I10:J24">
    <cfRule type="expression" dxfId="162" priority="23">
      <formula>$D10="保育士等キャリアアップ研修"</formula>
    </cfRule>
  </conditionalFormatting>
  <conditionalFormatting sqref="I25 C7">
    <cfRule type="cellIs" dxfId="161" priority="22" operator="equal">
      <formula>""</formula>
    </cfRule>
  </conditionalFormatting>
  <conditionalFormatting sqref="E1">
    <cfRule type="cellIs" dxfId="160" priority="21" operator="equal">
      <formula>""</formula>
    </cfRule>
  </conditionalFormatting>
  <conditionalFormatting sqref="K3:K7">
    <cfRule type="cellIs" dxfId="159" priority="20" operator="equal">
      <formula>""</formula>
    </cfRule>
  </conditionalFormatting>
  <conditionalFormatting sqref="K10:K24">
    <cfRule type="expression" dxfId="158" priority="19">
      <formula>$D10="保育士等キャリアアップ研修"</formula>
    </cfRule>
  </conditionalFormatting>
  <conditionalFormatting sqref="K25">
    <cfRule type="cellIs" dxfId="157" priority="18" operator="equal">
      <formula>""</formula>
    </cfRule>
  </conditionalFormatting>
  <conditionalFormatting sqref="C6">
    <cfRule type="cellIs" dxfId="156" priority="17" operator="equal">
      <formula>""</formula>
    </cfRule>
  </conditionalFormatting>
  <conditionalFormatting sqref="I9:I25">
    <cfRule type="expression" dxfId="155" priority="16">
      <formula>$C$6="専門リーダー"</formula>
    </cfRule>
  </conditionalFormatting>
  <conditionalFormatting sqref="G10:H24">
    <cfRule type="expression" dxfId="154" priority="15">
      <formula>$C10="⑥保育士等キャリアアップ研修"</formula>
    </cfRule>
  </conditionalFormatting>
  <dataValidations count="6">
    <dataValidation type="date" operator="lessThanOrEqual" allowBlank="1" showInputMessage="1" showErrorMessage="1" sqref="B10:B24" xr:uid="{991E3F42-CCB6-4306-B2DE-0D4EA1593FE3}">
      <formula1>45016</formula1>
    </dataValidation>
    <dataValidation type="list" allowBlank="1" showInputMessage="1" showErrorMessage="1" promptTitle="研修分野" prompt="保育士等キャリアアップ研修の時のみ選択" sqref="G10:G24" xr:uid="{F81A1CDF-3722-4527-AE99-0951287DBBDE}">
      <formula1>INDIRECT($N$4)</formula1>
    </dataValidation>
    <dataValidation type="custom" allowBlank="1" showInputMessage="1" showErrorMessage="1" error="園内研修は15時間以内の範囲で含めることができます。" sqref="K10:K24" xr:uid="{6B7DB272-8CFF-4C32-BC4A-682EEED99872}">
      <formula1>SUMIF($J$10:$J$24,"〇",$K$10:$K$24)&lt;=15</formula1>
    </dataValidation>
    <dataValidation type="whole" operator="lessThan" showInputMessage="1" showErrorMessage="1" sqref="J25" xr:uid="{3EB1D73F-D139-4C98-8568-7D8ADCCD7731}">
      <formula1>15</formula1>
    </dataValidation>
    <dataValidation type="list" allowBlank="1" showInputMessage="1" showErrorMessage="1" sqref="I10:I24" xr:uid="{BA24D93E-F46E-48E3-AD3B-D2E32214CC4D}">
      <formula1>"〇"</formula1>
    </dataValidation>
    <dataValidation allowBlank="1" showInputMessage="1" showErrorMessage="1" promptTitle="修了証番号" prompt="保育士等キャリアアップ研修の時のみ12桁の修了証番号を入力" sqref="H10:H24" xr:uid="{827AEDE3-4964-4B99-8C9E-4BE6B574DE26}"/>
  </dataValidations>
  <printOptions horizontalCentered="1"/>
  <pageMargins left="0.25" right="0.25" top="0.75" bottom="0.75" header="0.3" footer="0.3"/>
  <pageSetup paperSize="9" scale="6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DE30E7-8EE6-477E-8122-33D8BE15A703}">
          <x14:formula1>
            <xm:f>'マスタ '!$E$3:$E$8</xm:f>
          </x14:formula1>
          <xm:sqref>C10:C24</xm:sqref>
        </x14:dataValidation>
        <x14:dataValidation type="list" allowBlank="1" showInputMessage="1" showErrorMessage="1" xr:uid="{AA18E079-2DA4-4C34-9A44-D188CC235C52}">
          <x14:formula1>
            <xm:f>'マスタ '!$C$3:$C$4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30</vt:i4>
      </vt:variant>
    </vt:vector>
  </HeadingPairs>
  <TitlesOfParts>
    <vt:vector size="53" baseType="lpstr">
      <vt:lpstr>幼稚園・認定こども園 (記載例)</vt:lpstr>
      <vt:lpstr>マスタ </vt:lpstr>
      <vt:lpstr>①集計表</vt:lpstr>
      <vt:lpstr>②名簿(1)</vt:lpstr>
      <vt:lpstr>②名簿(2)</vt:lpstr>
      <vt:lpstr>②名簿(3)</vt:lpstr>
      <vt:lpstr>②名簿(4)</vt:lpstr>
      <vt:lpstr>②名簿(5)</vt:lpstr>
      <vt:lpstr>②名簿(6)</vt:lpstr>
      <vt:lpstr>②名簿(7)</vt:lpstr>
      <vt:lpstr>②名簿(8)</vt:lpstr>
      <vt:lpstr>②名簿(9)</vt:lpstr>
      <vt:lpstr>②名簿(10)</vt:lpstr>
      <vt:lpstr>②名簿(11)</vt:lpstr>
      <vt:lpstr>②名簿(12)</vt:lpstr>
      <vt:lpstr>②名簿(13)</vt:lpstr>
      <vt:lpstr>②名簿(14)</vt:lpstr>
      <vt:lpstr>②名簿(15)</vt:lpstr>
      <vt:lpstr>②名簿(16)</vt:lpstr>
      <vt:lpstr>②名簿(17)</vt:lpstr>
      <vt:lpstr>②名簿(18)</vt:lpstr>
      <vt:lpstr>②名簿(19)</vt:lpstr>
      <vt:lpstr>②名簿(20)</vt:lpstr>
      <vt:lpstr>①集計表!Print_Area</vt:lpstr>
      <vt:lpstr>'②名簿(1)'!Print_Area</vt:lpstr>
      <vt:lpstr>'②名簿(10)'!Print_Area</vt:lpstr>
      <vt:lpstr>'②名簿(11)'!Print_Area</vt:lpstr>
      <vt:lpstr>'②名簿(12)'!Print_Area</vt:lpstr>
      <vt:lpstr>'②名簿(13)'!Print_Area</vt:lpstr>
      <vt:lpstr>'②名簿(14)'!Print_Area</vt:lpstr>
      <vt:lpstr>'②名簿(15)'!Print_Area</vt:lpstr>
      <vt:lpstr>'②名簿(16)'!Print_Area</vt:lpstr>
      <vt:lpstr>'②名簿(17)'!Print_Area</vt:lpstr>
      <vt:lpstr>'②名簿(18)'!Print_Area</vt:lpstr>
      <vt:lpstr>'②名簿(19)'!Print_Area</vt:lpstr>
      <vt:lpstr>'②名簿(2)'!Print_Area</vt:lpstr>
      <vt:lpstr>'②名簿(20)'!Print_Area</vt:lpstr>
      <vt:lpstr>'②名簿(3)'!Print_Area</vt:lpstr>
      <vt:lpstr>'②名簿(4)'!Print_Area</vt:lpstr>
      <vt:lpstr>'②名簿(5)'!Print_Area</vt:lpstr>
      <vt:lpstr>'②名簿(6)'!Print_Area</vt:lpstr>
      <vt:lpstr>'②名簿(7)'!Print_Area</vt:lpstr>
      <vt:lpstr>'②名簿(8)'!Print_Area</vt:lpstr>
      <vt:lpstr>'②名簿(9)'!Print_Area</vt:lpstr>
      <vt:lpstr>'幼稚園・認定こども園 (記載例)'!Print_Area</vt:lpstr>
      <vt:lpstr>'マスタ '!職員処遇改善費の対象者のためなし</vt:lpstr>
      <vt:lpstr>'マスタ '!職務分野別リーダー</vt:lpstr>
      <vt:lpstr>'マスタ '!専門リーダー</vt:lpstr>
      <vt:lpstr>認定こども園専門リーダー</vt:lpstr>
      <vt:lpstr>認定こども園中核リーダー</vt:lpstr>
      <vt:lpstr>'マスタ '!副主任保育士</vt:lpstr>
      <vt:lpstr>幼稚園専門リーダー</vt:lpstr>
      <vt:lpstr>幼稚園中核リーダー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2023-10-31T02:56:38Z</cp:lastPrinted>
  <dcterms:created xsi:type="dcterms:W3CDTF">2022-11-29T02:36:32Z</dcterms:created>
  <dcterms:modified xsi:type="dcterms:W3CDTF">2023-12-04T05:40:57Z</dcterms:modified>
</cp:coreProperties>
</file>