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0490" windowHeight="7770" tabRatio="783"/>
  </bookViews>
  <sheets>
    <sheet name="小規模Ｃ積算表（処遇Ⅱ）" sheetId="89" r:id="rId1"/>
    <sheet name="第５号様式" sheetId="73" r:id="rId2"/>
  </sheets>
  <externalReferences>
    <externalReference r:id="rId3"/>
    <externalReference r:id="rId4"/>
    <externalReference r:id="rId5"/>
    <externalReference r:id="rId6"/>
    <externalReference r:id="rId7"/>
    <externalReference r:id="rId8"/>
  </externalReferences>
  <definedNames>
    <definedName name="_Fill" localSheetId="0" hidden="1">#REF!</definedName>
    <definedName name="_Fill" hidden="1">#REF!</definedName>
    <definedName name="_xlnm._FilterDatabase" localSheetId="0" hidden="1">'小規模Ｃ積算表（処遇Ⅱ）'!#REF!</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0">'小規模Ｃ積算表（処遇Ⅱ）'!$A$1:$AF$58</definedName>
    <definedName name="_xlnm.Print_Area" localSheetId="1">第５号様式!$A$1:$AM$38</definedName>
    <definedName name="teiinn">[1]処遇Ⅰ!$AS$2:$AT$18</definedName>
    <definedName name="っっｗ" localSheetId="1">#REF!,#REF!,#REF!,#REF!</definedName>
    <definedName name="っっｗ">#REF!,#REF!,#REF!,#REF!</definedName>
    <definedName name="資格">'[2]保育単価表（Ｃ型）'!$P$7:$S$14</definedName>
    <definedName name="資格人数">[2]処遇Ⅰ!$AV$1:$AW$5</definedName>
    <definedName name="第7号様式" localSheetId="1">#REF!</definedName>
    <definedName name="第7号様式">#REF!</definedName>
    <definedName name="単価表" localSheetId="0">[3]保育単価表!$A$6:$BI$74</definedName>
    <definedName name="単価表">#REF!</definedName>
    <definedName name="定員" localSheetId="0">[3]処遇Ⅰ!$AO$2:$AP$18</definedName>
    <definedName name="定員">#REF!</definedName>
    <definedName name="定員Ⅱ" localSheetId="0">[3]処遇Ⅰ!#REF!</definedName>
    <definedName name="定員Ⅱ">#REF!</definedName>
    <definedName name="入力欄②０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③０１" localSheetId="1">[5]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１">[5]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０２">'[5]様式③ 歳入'!$AG$3,'[5]様式③ 歳入'!$AK$3,'[5]様式③ 歳入'!$B$6:$AL$64,'[5]様式③ 歳入'!$G$65:$Z$65</definedName>
    <definedName name="入力欄③１" localSheetId="1">[6]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２">'[6]様式③ 歳入'!$AG$3,'[6]様式③ 歳入'!$AK$3,'[6]様式③ 歳入'!$B$6:$AL$64,'[6]様式③ 歳入'!$G$65:$Z$65</definedName>
    <definedName name="入力欄③Ａ"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Ａ">[4]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Ｂ">'[4]様式③ 歳入'!$AG$3,'[4]様式③ 歳入'!$AK$3,'[4]様式③ 歳入'!$B$6:$AL$64,'[4]様式③ 歳入'!$G$65:$Z$65</definedName>
    <definedName name="平均勤続年数" localSheetId="0">[3]加算区分!$B$3:$F$14</definedName>
    <definedName name="平均勤続年数">#REF!</definedName>
  </definedNames>
  <calcPr calcId="162913"/>
</workbook>
</file>

<file path=xl/calcChain.xml><?xml version="1.0" encoding="utf-8"?>
<calcChain xmlns="http://schemas.openxmlformats.org/spreadsheetml/2006/main">
  <c r="AC31" i="89" l="1"/>
  <c r="AC11" i="73" l="1"/>
  <c r="AC9" i="73"/>
  <c r="AC8" i="73"/>
  <c r="AG6" i="73"/>
  <c r="AG29" i="73" l="1"/>
  <c r="AG27" i="73" l="1"/>
  <c r="AG17" i="73"/>
  <c r="AC4" i="73" l="1"/>
  <c r="AC32" i="89" l="1"/>
  <c r="AC30" i="89"/>
  <c r="S24" i="89"/>
  <c r="M24" i="89"/>
  <c r="W24" i="89" s="1"/>
  <c r="M21" i="89"/>
  <c r="W21" i="89" s="1"/>
  <c r="M20" i="89"/>
  <c r="W20" i="89" s="1"/>
  <c r="AC21" i="89" l="1"/>
  <c r="AC24" i="89"/>
  <c r="AA34" i="89" l="1"/>
  <c r="AG21" i="73" s="1"/>
  <c r="AA36" i="89" l="1"/>
  <c r="AA38" i="89"/>
  <c r="X39" i="89" l="1"/>
  <c r="AG23" i="73"/>
  <c r="X37" i="89"/>
  <c r="AG22" i="73"/>
  <c r="AA52" i="89"/>
  <c r="X35" i="89" l="1"/>
  <c r="AA53" i="89"/>
  <c r="X54" i="89" l="1"/>
  <c r="AG33" i="73"/>
  <c r="X55" i="89"/>
</calcChain>
</file>

<file path=xl/comments1.xml><?xml version="1.0" encoding="utf-8"?>
<comments xmlns="http://schemas.openxmlformats.org/spreadsheetml/2006/main">
  <authors>
    <author>作成者</author>
  </authors>
  <commentList>
    <comment ref="X13" authorId="0" shapeId="0">
      <text>
        <r>
          <rPr>
            <sz val="9"/>
            <color indexed="81"/>
            <rFont val="MS P ゴシック"/>
            <family val="3"/>
            <charset val="128"/>
          </rPr>
          <t xml:space="preserve">プルダウンで選択。
</t>
        </r>
      </text>
    </comment>
    <comment ref="T28" authorId="0" shapeId="0">
      <text>
        <r>
          <rPr>
            <sz val="9"/>
            <color indexed="81"/>
            <rFont val="ＭＳ Ｐゴシック"/>
            <family val="3"/>
            <charset val="128"/>
          </rPr>
          <t>プルダウンで選択。</t>
        </r>
      </text>
    </comment>
    <comment ref="X43" authorId="0" shapeId="0">
      <text>
        <r>
          <rPr>
            <sz val="9"/>
            <color indexed="81"/>
            <rFont val="MS P ゴシック"/>
            <family val="3"/>
            <charset val="128"/>
          </rPr>
          <t>プルダウンで選択。</t>
        </r>
      </text>
    </comment>
    <comment ref="X45" authorId="0" shapeId="0">
      <text>
        <r>
          <rPr>
            <sz val="9"/>
            <color indexed="81"/>
            <rFont val="MS P ゴシック"/>
            <family val="3"/>
            <charset val="128"/>
          </rPr>
          <t xml:space="preserve">プルダウンで選択。
</t>
        </r>
      </text>
    </comment>
  </commentList>
</comments>
</file>

<file path=xl/sharedStrings.xml><?xml version="1.0" encoding="utf-8"?>
<sst xmlns="http://schemas.openxmlformats.org/spreadsheetml/2006/main" count="124" uniqueCount="87">
  <si>
    <t>施設・事業種別</t>
    <rPh sb="0" eb="2">
      <t>シセツ</t>
    </rPh>
    <rPh sb="3" eb="5">
      <t>ジギョウ</t>
    </rPh>
    <rPh sb="5" eb="7">
      <t>シュベツ</t>
    </rPh>
    <phoneticPr fontId="1"/>
  </si>
  <si>
    <t>横浜市</t>
    <rPh sb="0" eb="3">
      <t>ヨコハマシ</t>
    </rPh>
    <phoneticPr fontId="11"/>
  </si>
  <si>
    <t>印</t>
    <rPh sb="0" eb="1">
      <t>イン</t>
    </rPh>
    <phoneticPr fontId="1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</si>
  <si>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</si>
  <si>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</si>
  <si>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</si>
  <si>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</si>
  <si>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</si>
  <si>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</si>
  <si>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</si>
  <si>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</si>
  <si>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</si>
  <si>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利用定員</t>
    <rPh sb="0" eb="2">
      <t>リヨウ</t>
    </rPh>
    <rPh sb="2" eb="4">
      <t>テイイン</t>
    </rPh>
    <phoneticPr fontId="4"/>
  </si>
  <si>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</si>
  <si>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</si>
  <si>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</si>
  <si>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人</t>
    <rPh sb="0" eb="1">
      <t>ニン</t>
    </rPh>
    <phoneticPr fontId="1"/>
  </si>
  <si>
    <t>年齢別児童数</t>
    <rPh sb="0" eb="2">
      <t>ネンレイ</t>
    </rPh>
    <rPh sb="2" eb="3">
      <t>ベツ</t>
    </rPh>
    <rPh sb="3" eb="5">
      <t>ジドウ</t>
    </rPh>
    <rPh sb="5" eb="6">
      <t>スウ</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</si>
  <si>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</si>
  <si>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</si>
  <si>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</si>
  <si>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</si>
  <si>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</si>
  <si>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施設・事業所名</t>
    <rPh sb="0" eb="2">
      <t>シセツ</t>
    </rPh>
    <rPh sb="3" eb="6">
      <t>ジギョウショ</t>
    </rPh>
    <rPh sb="6" eb="7">
      <t>メイ</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</si>
  <si>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</si>
  <si>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</si>
  <si>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</si>
  <si>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１．処遇改善等加算Ⅱ</t>
    <rPh sb="2" eb="4">
      <t>ショグウ</t>
    </rPh>
    <rPh sb="4" eb="6">
      <t>カイゼン</t>
    </rPh>
    <rPh sb="6" eb="7">
      <t>トウ</t>
    </rPh>
    <rPh sb="7" eb="9">
      <t>カサン</t>
    </rPh>
    <phoneticPr fontId="1"/>
  </si>
  <si>
    <t>賃金改善実施月数</t>
    <rPh sb="0" eb="2">
      <t>チンギン</t>
    </rPh>
    <rPh sb="2" eb="4">
      <t>カイゼン</t>
    </rPh>
    <rPh sb="4" eb="6">
      <t>ジッシ</t>
    </rPh>
    <rPh sb="6" eb="8">
      <t>ツキスウ</t>
    </rPh>
    <phoneticPr fontId="1"/>
  </si>
  <si>
    <t>各種加算
の
適用状況</t>
    <rPh sb="0" eb="2">
      <t>カクシュ</t>
    </rPh>
    <rPh sb="2" eb="4">
      <t>カサン</t>
    </rPh>
    <rPh sb="7" eb="9">
      <t>テキヨウ</t>
    </rPh>
    <rPh sb="9" eb="11">
      <t>ジョウキョウ</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</si>
  <si>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</si>
  <si>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</si>
  <si>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</si>
  <si>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職員処遇改善費（月額）（③×50,000円）</t>
    <rPh sb="0" eb="2">
      <t>ショクイン</t>
    </rPh>
    <rPh sb="2" eb="4">
      <t>ショグウ</t>
    </rPh>
    <rPh sb="4" eb="6">
      <t>カイゼン</t>
    </rPh>
    <rPh sb="6" eb="7">
      <t>ヒ</t>
    </rPh>
    <rPh sb="8" eb="10">
      <t>ゲツガク</t>
    </rPh>
    <rPh sb="20" eb="21">
      <t>エン</t>
    </rPh>
    <phoneticPr fontId="1"/>
  </si>
  <si>
    <t>÷</t>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</si>
  <si>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</si>
  <si>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小規模
C型</t>
    <rPh sb="0" eb="3">
      <t>ショウキボ</t>
    </rPh>
    <rPh sb="5" eb="6">
      <t>ガタ</t>
    </rPh>
    <phoneticPr fontId="11"/>
  </si>
  <si>
    <t>障害児を除く</t>
    <rPh sb="0" eb="3">
      <t>ショウガイジ</t>
    </rPh>
    <rPh sb="4" eb="5">
      <t>ノゾ</t>
    </rPh>
    <phoneticPr fontId="1"/>
  </si>
  <si>
    <t>障害児</t>
    <rPh sb="0" eb="3">
      <t>ショウガイジ</t>
    </rPh>
    <phoneticPr fontId="1"/>
  </si>
  <si>
    <t>a.</t>
    <phoneticPr fontId="1"/>
  </si>
  <si>
    <t>＜障害児保育加算を受けている場合＞</t>
    <rPh sb="1" eb="4">
      <t>ショウガイジ</t>
    </rPh>
    <rPh sb="4" eb="6">
      <t>ホイク</t>
    </rPh>
    <rPh sb="6" eb="8">
      <t>カサン</t>
    </rPh>
    <rPh sb="9" eb="10">
      <t>ウ</t>
    </rPh>
    <rPh sb="14" eb="16">
      <t>バアイ</t>
    </rPh>
    <phoneticPr fontId="1"/>
  </si>
  <si>
    <t>＝</t>
    <phoneticPr fontId="1"/>
  </si>
  <si>
    <t>＝</t>
    <phoneticPr fontId="1"/>
  </si>
  <si>
    <t>→</t>
    <phoneticPr fontId="1"/>
  </si>
  <si>
    <t>b.</t>
    <phoneticPr fontId="1"/>
  </si>
  <si>
    <t>＜障害児保育加算を受けていない場合＞</t>
    <rPh sb="1" eb="4">
      <t>ショウガイジ</t>
    </rPh>
    <rPh sb="4" eb="6">
      <t>ホイク</t>
    </rPh>
    <rPh sb="6" eb="8">
      <t>カサン</t>
    </rPh>
    <rPh sb="9" eb="10">
      <t>ウ</t>
    </rPh>
    <rPh sb="15" eb="17">
      <t>バアイ</t>
    </rPh>
    <phoneticPr fontId="1"/>
  </si>
  <si>
    <t>÷</t>
    <phoneticPr fontId="1"/>
  </si>
  <si>
    <t>c.</t>
    <phoneticPr fontId="1"/>
  </si>
  <si>
    <t>①障害児保育加算を受けている場合
　　　｛グループの利用子ども数（障害児を除く）｝×1/5（小数点第２位以下切り捨て）＋｛障害
　　　児数×1/2（小数点第２位以下切り捨て）｝（小数点第１位以下四捨五入）
②障害児保育加算を受けていない場合
　１）家庭的保育補助者を配置する場合
　　　　子ども５人につき１人（小数点第１位以下四捨五入）
　2）家庭的保育補助者を配置していない場合
　　　　子ども３人につき１人（小数点第１位以下四捨五入）　　</t>
    <rPh sb="1" eb="4">
      <t>ショウガイジ</t>
    </rPh>
    <rPh sb="4" eb="6">
      <t>ホイク</t>
    </rPh>
    <rPh sb="6" eb="8">
      <t>カサン</t>
    </rPh>
    <rPh sb="9" eb="10">
      <t>ウ</t>
    </rPh>
    <rPh sb="14" eb="16">
      <t>バアイ</t>
    </rPh>
    <rPh sb="26" eb="28">
      <t>リヨウ</t>
    </rPh>
    <rPh sb="28" eb="29">
      <t>コ</t>
    </rPh>
    <rPh sb="31" eb="32">
      <t>スウ</t>
    </rPh>
    <rPh sb="33" eb="35">
      <t>ショウガイ</t>
    </rPh>
    <rPh sb="35" eb="36">
      <t>ジ</t>
    </rPh>
    <rPh sb="37" eb="38">
      <t>ノゾ</t>
    </rPh>
    <rPh sb="46" eb="49">
      <t>ショウスウテン</t>
    </rPh>
    <rPh sb="49" eb="50">
      <t>ダイ</t>
    </rPh>
    <rPh sb="51" eb="52">
      <t>イ</t>
    </rPh>
    <rPh sb="52" eb="54">
      <t>イカ</t>
    </rPh>
    <rPh sb="54" eb="55">
      <t>キ</t>
    </rPh>
    <rPh sb="56" eb="57">
      <t>ス</t>
    </rPh>
    <rPh sb="68" eb="69">
      <t>カズ</t>
    </rPh>
    <rPh sb="89" eb="92">
      <t>ショウスウテン</t>
    </rPh>
    <rPh sb="92" eb="93">
      <t>ダイ</t>
    </rPh>
    <rPh sb="94" eb="95">
      <t>イ</t>
    </rPh>
    <rPh sb="95" eb="97">
      <t>イカ</t>
    </rPh>
    <rPh sb="97" eb="101">
      <t>シシャゴニュウ</t>
    </rPh>
    <rPh sb="105" eb="108">
      <t>ショウガイジ</t>
    </rPh>
    <rPh sb="108" eb="110">
      <t>ホイク</t>
    </rPh>
    <rPh sb="110" eb="112">
      <t>カサン</t>
    </rPh>
    <rPh sb="113" eb="114">
      <t>ウ</t>
    </rPh>
    <rPh sb="119" eb="121">
      <t>バアイ</t>
    </rPh>
    <rPh sb="125" eb="128">
      <t>カテイテキ</t>
    </rPh>
    <rPh sb="128" eb="130">
      <t>ホイク</t>
    </rPh>
    <rPh sb="130" eb="133">
      <t>ホジョシャ</t>
    </rPh>
    <rPh sb="134" eb="136">
      <t>ハイチ</t>
    </rPh>
    <rPh sb="138" eb="140">
      <t>バアイ</t>
    </rPh>
    <rPh sb="145" eb="146">
      <t>コ</t>
    </rPh>
    <rPh sb="149" eb="150">
      <t>ニン</t>
    </rPh>
    <rPh sb="154" eb="155">
      <t>ヒト</t>
    </rPh>
    <rPh sb="156" eb="159">
      <t>ショウスウテン</t>
    </rPh>
    <rPh sb="159" eb="160">
      <t>ダイ</t>
    </rPh>
    <rPh sb="161" eb="162">
      <t>イ</t>
    </rPh>
    <rPh sb="162" eb="164">
      <t>イカ</t>
    </rPh>
    <rPh sb="164" eb="168">
      <t>シシャゴニュウ</t>
    </rPh>
    <rPh sb="173" eb="176">
      <t>カテイテキ</t>
    </rPh>
    <rPh sb="176" eb="178">
      <t>ホイク</t>
    </rPh>
    <rPh sb="178" eb="181">
      <t>ホジョシャ</t>
    </rPh>
    <rPh sb="182" eb="184">
      <t>ハイチ</t>
    </rPh>
    <rPh sb="189" eb="191">
      <t>バアイ</t>
    </rPh>
    <rPh sb="196" eb="197">
      <t>コ</t>
    </rPh>
    <rPh sb="200" eb="201">
      <t>ニン</t>
    </rPh>
    <rPh sb="205" eb="206">
      <t>ヒト</t>
    </rPh>
    <rPh sb="207" eb="211">
      <t>ショウスウテンダイ</t>
    </rPh>
    <rPh sb="212" eb="219">
      <t>イイカシシャゴニュウ</t>
    </rPh>
    <phoneticPr fontId="1"/>
  </si>
  <si>
    <t>家庭的保育補助者を配置している</t>
    <rPh sb="0" eb="3">
      <t>カテイテキ</t>
    </rPh>
    <rPh sb="3" eb="5">
      <t>ホイク</t>
    </rPh>
    <rPh sb="5" eb="8">
      <t>ホジョシャ</t>
    </rPh>
    <rPh sb="9" eb="11">
      <t>ハイチ</t>
    </rPh>
    <phoneticPr fontId="1"/>
  </si>
  <si>
    <t xml:space="preserve"> （＋0.4）</t>
    <phoneticPr fontId="1"/>
  </si>
  <si>
    <t>→</t>
    <phoneticPr fontId="1"/>
  </si>
  <si>
    <t>d.</t>
    <phoneticPr fontId="1"/>
  </si>
  <si>
    <t>食事の提供について自園調理
又は連携施設等からの搬入以外
の方法による減算を受けている</t>
    <rPh sb="0" eb="2">
      <t>ショクジ</t>
    </rPh>
    <rPh sb="3" eb="5">
      <t>テイキョウ</t>
    </rPh>
    <rPh sb="9" eb="11">
      <t>ジエン</t>
    </rPh>
    <rPh sb="11" eb="13">
      <t>チョウリ</t>
    </rPh>
    <rPh sb="14" eb="15">
      <t>マタ</t>
    </rPh>
    <rPh sb="16" eb="18">
      <t>レンケイ</t>
    </rPh>
    <rPh sb="18" eb="20">
      <t>シセツ</t>
    </rPh>
    <rPh sb="20" eb="21">
      <t>トウ</t>
    </rPh>
    <rPh sb="24" eb="26">
      <t>ハンニュウ</t>
    </rPh>
    <rPh sb="26" eb="28">
      <t>イガイ</t>
    </rPh>
    <rPh sb="30" eb="32">
      <t>ホウホウ</t>
    </rPh>
    <rPh sb="35" eb="37">
      <t>ゲンサン</t>
    </rPh>
    <rPh sb="38" eb="39">
      <t>ウ</t>
    </rPh>
    <phoneticPr fontId="1"/>
  </si>
  <si>
    <t xml:space="preserve"> （－1）</t>
    <phoneticPr fontId="1"/>
  </si>
  <si>
    <t>e.</t>
    <phoneticPr fontId="1"/>
  </si>
  <si>
    <t>「人数Ａ」及び「人数Ｂ」の算定の基礎となる職員数
　　（ａ～dの合計：小数点第１位四捨五入）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</si>
  <si>
    <t>職員処遇改善費の対象となる職員数①※</t>
    <phoneticPr fontId="1"/>
  </si>
  <si>
    <t>処遇改善等加算Ⅱの人数Ａ②</t>
    <phoneticPr fontId="1"/>
  </si>
  <si>
    <t>職員処遇改善費の加算対象職員数「人数Ｃ」（①－②）③</t>
    <phoneticPr fontId="1"/>
  </si>
  <si>
    <t>加算見込額（③×50,000円×賃金改善実施月数）</t>
    <phoneticPr fontId="1"/>
  </si>
  <si>
    <t>※処遇改善等加算Ⅰの加算率認定申請書（処遇改善等加算Ⅰ）（第１号様式の１）で記載さ</t>
    <rPh sb="1" eb="3">
      <t>ショグウ</t>
    </rPh>
    <rPh sb="3" eb="5">
      <t>カイゼン</t>
    </rPh>
    <rPh sb="5" eb="6">
      <t>トウ</t>
    </rPh>
    <rPh sb="6" eb="8">
      <t>カサン</t>
    </rPh>
    <rPh sb="10" eb="12">
      <t>カサン</t>
    </rPh>
    <rPh sb="12" eb="13">
      <t>リツ</t>
    </rPh>
    <rPh sb="13" eb="15">
      <t>ニンテイ</t>
    </rPh>
    <rPh sb="15" eb="18">
      <t>シンセイショ</t>
    </rPh>
    <rPh sb="19" eb="21">
      <t>ショグウ</t>
    </rPh>
    <rPh sb="21" eb="23">
      <t>カイゼン</t>
    </rPh>
    <rPh sb="23" eb="24">
      <t>トウ</t>
    </rPh>
    <rPh sb="24" eb="26">
      <t>カサン</t>
    </rPh>
    <rPh sb="29" eb="30">
      <t>ダイ</t>
    </rPh>
    <rPh sb="31" eb="32">
      <t>ゴウ</t>
    </rPh>
    <rPh sb="32" eb="34">
      <t>ヨウシキ</t>
    </rPh>
    <rPh sb="38" eb="40">
      <t>キサイ</t>
    </rPh>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</si>
  <si>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</si>
  <si>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</si>
  <si>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t>※処遇改善等加算Ⅰの加算率認定申請書（処遇改善等加算Ⅰ）（第１号様式の１）で記載された経験年数７年０か月以上の職員のうち、「保育士」「保育教諭」「教諭」「保健師・助産師・看護師・准看護師」に限ります。</t>
    <phoneticPr fontId="1"/>
  </si>
  <si>
    <t>　　 障害児保育加算</t>
    <rPh sb="3" eb="6">
      <t>ショウガイジ</t>
    </rPh>
    <rPh sb="6" eb="8">
      <t>ホイク</t>
    </rPh>
    <rPh sb="8" eb="10">
      <t>カサン</t>
    </rPh>
    <phoneticPr fontId="1"/>
  </si>
  <si>
    <t>小規模保育事業Ｃ型</t>
    <rPh sb="0" eb="3">
      <t>ショウキボ</t>
    </rPh>
    <rPh sb="3" eb="5">
      <t>ホイク</t>
    </rPh>
    <rPh sb="5" eb="7">
      <t>ジギョウ</t>
    </rPh>
    <rPh sb="8" eb="9">
      <t>ガタ</t>
    </rPh>
    <phoneticPr fontId="1"/>
  </si>
  <si>
    <r>
      <t>次の内容について、「</t>
    </r>
    <r>
      <rPr>
        <sz val="11"/>
        <rFont val="HGP創英角ｺﾞｼｯｸUB"/>
        <family val="3"/>
        <charset val="128"/>
      </rPr>
      <t>該当</t>
    </r>
    <r>
      <rPr>
        <sz val="11"/>
        <rFont val="ＭＳ Ｐ明朝"/>
        <family val="1"/>
        <charset val="128"/>
      </rPr>
      <t>」「</t>
    </r>
    <r>
      <rPr>
        <sz val="11"/>
        <rFont val="HGP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</si>
  <si>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市町村</t>
    <phoneticPr fontId="1"/>
  </si>
  <si>
    <t>横浜市</t>
    <phoneticPr fontId="1"/>
  </si>
  <si>
    <t>代表者職・氏名</t>
    <rPh sb="0" eb="3">
      <t>ダイヒョウシャ</t>
    </rPh>
    <rPh sb="3" eb="4">
      <t>ショク</t>
    </rPh>
    <rPh sb="5" eb="7">
      <t>シメイ</t>
    </rPh>
    <phoneticPr fontId="11"/>
  </si>
  <si>
    <t>小規模保育事業C型</t>
    <rPh sb="0" eb="3">
      <t>ショウキボ</t>
    </rPh>
    <rPh sb="3" eb="5">
      <t>ホイク</t>
    </rPh>
    <rPh sb="5" eb="7">
      <t>ジギョウ</t>
    </rPh>
    <rPh sb="8" eb="9">
      <t>ガタ</t>
    </rPh>
    <phoneticPr fontId="1"/>
  </si>
  <si>
    <t>令和２年度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</si>
  <si>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</si>
  <si>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</si>
  <si>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</si>
  <si>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加算認定申請書 （処遇改善等加算Ⅱ及び職員処遇改善費）（令和２年度）</t>
    <rPh sb="0" eb="2">
      <t>カサン</t>
    </rPh>
    <rPh sb="2" eb="4">
      <t>ニンテイ</t>
    </rPh>
    <rPh sb="4" eb="7">
      <t>シンセイショ</t>
    </rPh>
    <rPh sb="9" eb="11">
      <t>ショグウ</t>
    </rPh>
    <rPh sb="11" eb="13">
      <t>カイゼン</t>
    </rPh>
    <rPh sb="13" eb="14">
      <t>トウ</t>
    </rPh>
    <rPh sb="14" eb="16">
      <t>カサン</t>
    </rPh>
    <rPh sb="17" eb="18">
      <t>オヨ</t>
    </rPh>
    <rPh sb="19" eb="21">
      <t>ショクイン</t>
    </rPh>
    <rPh sb="21" eb="23">
      <t>ショグウ</t>
    </rPh>
    <rPh sb="23" eb="25">
      <t>カイゼン</t>
    </rPh>
    <rPh sb="25" eb="26">
      <t>ヒ</t>
    </rPh>
    <rPh sb="28" eb="30">
      <t>レイワ</t>
    </rPh>
    <rPh sb="31" eb="33">
      <t>ネンド</t>
    </rPh>
    <phoneticPr fontId="1"/>
  </si>
  <si>
    <t>②</t>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</si>
  <si>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</si>
  <si>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　　栄養管理加算（A：配置）</t>
    <rPh sb="2" eb="4">
      <t>エイヨウ</t>
    </rPh>
    <rPh sb="4" eb="6">
      <t>カンリ</t>
    </rPh>
    <rPh sb="6" eb="8">
      <t>カサン</t>
    </rPh>
    <rPh sb="11" eb="13">
      <t>ハイチ</t>
    </rPh>
    <phoneticPr fontId="1"/>
  </si>
  <si>
    <t>人数A（①×１/３）</t>
    <rPh sb="0" eb="2">
      <t>ニンズウ</t>
    </rPh>
    <phoneticPr fontId="1"/>
  </si>
  <si>
    <t>人数B（①×１/５）</t>
    <rPh sb="0" eb="2">
      <t>ニンズウ</t>
    </rPh>
    <phoneticPr fontId="1"/>
  </si>
  <si>
    <r>
      <t>保育標準時間認定の</t>
    </r>
    <r>
      <rPr>
        <sz val="11"/>
        <rFont val="ＭＳ Ｐゴシック"/>
        <family val="3"/>
        <charset val="128"/>
        <scheme val="minor"/>
      </rPr>
      <t>子ども</t>
    </r>
    <r>
      <rPr>
        <sz val="11"/>
        <rFont val="ＭＳ Ｐゴシック"/>
        <family val="2"/>
        <charset val="128"/>
        <scheme val="minor"/>
      </rPr>
      <t>の有無</t>
    </r>
    <rPh sb="0" eb="2">
      <t>ホイク</t>
    </rPh>
    <rPh sb="2" eb="4">
      <t>ヒョウジュン</t>
    </rPh>
    <rPh sb="4" eb="6">
      <t>ジカン</t>
    </rPh>
    <rPh sb="6" eb="8">
      <t>ニンテイ</t>
    </rPh>
    <rPh sb="9" eb="10">
      <t>コ</t>
    </rPh>
    <rPh sb="13" eb="15">
      <t>ウム</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</si>
  <si>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</si>
  <si>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副主任保育士等の加算見込額（1,000円未満切り捨て）
　　（48,860円×「人数Ａ」×賃金改善実施月数）</t>
    <rPh sb="0" eb="3">
      <t>フクシュニン</t>
    </rPh>
    <rPh sb="3" eb="6">
      <t>ホイクシ</t>
    </rPh>
    <rPh sb="6" eb="7">
      <t>トウ</t>
    </rPh>
    <rPh sb="8" eb="10">
      <t>カサン</t>
    </rPh>
    <rPh sb="10" eb="12">
      <t>ミコミ</t>
    </rPh>
    <rPh sb="12" eb="13">
      <t>ガク</t>
    </rPh>
    <rPh sb="19" eb="20">
      <t>エン</t>
    </rPh>
    <rPh sb="20" eb="22">
      <t>ミマン</t>
    </rPh>
    <rPh sb="22" eb="23">
      <t>キ</t>
    </rPh>
    <rPh sb="24" eb="25">
      <t>ス</t>
    </rPh>
    <rPh sb="37" eb="38">
      <t>エン</t>
    </rPh>
    <rPh sb="40" eb="42">
      <t>ニンズウ</t>
    </rPh>
    <rPh sb="45" eb="47">
      <t>チンギン</t>
    </rPh>
    <rPh sb="47" eb="49">
      <t>カイゼン</t>
    </rPh>
    <rPh sb="49" eb="51">
      <t>ジッシ</t>
    </rPh>
    <rPh sb="51" eb="53">
      <t>ツキスウ</t>
    </rPh>
    <phoneticPr fontId="1"/>
  </si>
  <si>
    <t>職務分野別リーダー等の加算見込額（1,000円未満切り捨て）
　　（6,110円×「人数Ｂ」×賃金改善実施月数）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9" eb="40">
      <t>エン</t>
    </rPh>
    <rPh sb="42" eb="44">
      <t>ニンズウ</t>
    </rPh>
    <rPh sb="47" eb="49">
      <t>チンギン</t>
    </rPh>
    <rPh sb="49" eb="51">
      <t>カイゼン</t>
    </rPh>
    <rPh sb="51" eb="53">
      <t>ジッシ</t>
    </rPh>
    <rPh sb="53" eb="55">
      <t>ツキスウ</t>
    </rPh>
    <phoneticPr fontId="1"/>
  </si>
  <si>
    <t xml:space="preserve"> （＋0.6）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</si>
</sst>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人&quot;"/>
    <numFmt numFmtId="177" formatCode="0_ "/>
    <numFmt numFmtId="178" formatCode="0_);[Red]\(0\)"/>
    <numFmt numFmtId="179" formatCode="0&quot;人&quot;"/>
    <numFmt numFmtId="180" formatCode="0.0_ "/>
    <numFmt numFmtId="181" formatCode="#,##0_ "/>
    <numFmt numFmtId="182" formatCode="[$-411]ggge&quot;年&quot;m&quot;月&quot;d&quot;日&quot;;@"/>
  </numFmts>
  <fonts count="35">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b/>
      <sz val="28"/>
      <name val="HGPｺﾞｼｯｸM"/>
      <family val="3"/>
      <charset val="128"/>
    </font>
    <font>
      <sz val="12"/>
      <name val="HGPｺﾞｼｯｸM"/>
      <family val="3"/>
      <charset val="128"/>
    </font>
    <font>
      <b/>
      <sz val="18"/>
      <name val="HGｺﾞｼｯｸM"/>
      <family val="3"/>
      <charset val="128"/>
    </font>
    <font>
      <sz val="12"/>
      <name val="HGS創英角ｺﾞｼｯｸUB"/>
      <family val="3"/>
      <charset val="128"/>
    </font>
    <font>
      <sz val="9"/>
      <color indexed="81"/>
      <name val="ＭＳ Ｐゴシック"/>
      <family val="3"/>
      <charset val="128"/>
    </font>
    <font>
      <sz val="11"/>
      <name val="HGP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2"/>
      <name val="HGP創英角ﾎﾟｯﾌﾟ体"/>
      <family val="3"/>
      <charset val="128"/>
    </font>
    <font>
      <sz val="11"/>
      <name val="HGPｺﾞｼｯｸM"/>
      <family val="3"/>
      <charset val="128"/>
    </font>
    <font>
      <sz val="14"/>
      <name val="HGP創英角ｺﾞｼｯｸUB"/>
      <family val="3"/>
      <charset val="128"/>
    </font>
    <font>
      <sz val="20"/>
      <name val="ＭＳ Ｐゴシック"/>
      <family val="2"/>
      <charset val="128"/>
      <scheme val="minor"/>
    </font>
    <font>
      <sz val="12"/>
      <name val="HGP創英角ｺﾞｼｯｸUB"/>
      <family val="3"/>
      <charset val="128"/>
    </font>
    <font>
      <sz val="48"/>
      <name val="HGP教科書体"/>
      <family val="1"/>
      <charset val="128"/>
    </font>
    <font>
      <sz val="12"/>
      <name val="ＭＳ Ｐゴシック"/>
      <family val="2"/>
      <charset val="128"/>
      <scheme val="minor"/>
    </font>
    <font>
      <sz val="14"/>
      <name val="ＭＳ Ｐゴシック"/>
      <family val="3"/>
      <charset val="128"/>
      <scheme val="minor"/>
    </font>
    <font>
      <sz val="11"/>
      <name val="ＭＳ Ｐゴシック"/>
      <family val="3"/>
      <charset val="128"/>
      <scheme val="minor"/>
    </font>
    <font>
      <sz val="16"/>
      <name val="HGP創英角ｺﾞｼｯｸUB"/>
      <family val="3"/>
      <charset val="128"/>
    </font>
    <font>
      <b/>
      <sz val="14"/>
      <name val="ＭＳ Ｐゴシック"/>
      <family val="3"/>
      <charset val="128"/>
      <scheme val="minor"/>
    </font>
    <font>
      <sz val="13"/>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5" tint="0.59999389629810485"/>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thin">
        <color auto="1"/>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top style="thin">
        <color indexed="64"/>
      </top>
      <bottom style="thick">
        <color indexed="64"/>
      </bottom>
      <diagonal/>
    </border>
    <border>
      <left/>
      <right style="thick">
        <color indexed="64"/>
      </right>
      <top/>
      <bottom style="thick">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ashed">
        <color indexed="64"/>
      </bottom>
      <diagonal/>
    </border>
    <border>
      <left style="thin">
        <color indexed="64"/>
      </left>
      <right/>
      <top style="dott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style="medium">
        <color auto="1"/>
      </left>
      <right/>
      <top style="thin">
        <color auto="1"/>
      </top>
      <bottom/>
      <diagonal/>
    </border>
    <border>
      <left style="medium">
        <color auto="1"/>
      </left>
      <right/>
      <top/>
      <bottom style="thin">
        <color auto="1"/>
      </bottom>
      <diagonal/>
    </border>
    <border>
      <left style="thick">
        <color indexed="64"/>
      </left>
      <right/>
      <top/>
      <bottom style="thick">
        <color indexed="64"/>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314">
    <xf numFmtId="0" fontId="0" fillId="0" borderId="0" xfId="0">
      <alignment vertical="center"/>
    </xf>
    <xf numFmtId="0" fontId="9" fillId="2" borderId="0" xfId="0" applyFont="1" applyFill="1">
      <alignment vertical="center"/>
    </xf>
    <xf numFmtId="0" fontId="17" fillId="0" borderId="0" xfId="20" applyFont="1" applyBorder="1" applyAlignment="1" applyProtection="1">
      <alignment horizontal="left" vertical="center"/>
    </xf>
    <xf numFmtId="0" fontId="16" fillId="0" borderId="0" xfId="20" applyFont="1" applyBorder="1" applyAlignment="1" applyProtection="1">
      <alignment horizontal="center" vertical="center"/>
    </xf>
    <xf numFmtId="0" fontId="15" fillId="0" borderId="0" xfId="20" applyFont="1" applyFill="1" applyBorder="1" applyAlignment="1" applyProtection="1">
      <alignment horizontal="center" vertical="center"/>
    </xf>
    <xf numFmtId="0" fontId="16" fillId="0" borderId="0" xfId="20" applyFont="1" applyAlignment="1" applyProtection="1">
      <alignment horizontal="center" vertical="center"/>
    </xf>
    <xf numFmtId="0" fontId="9" fillId="2" borderId="40" xfId="3" applyFont="1" applyFill="1" applyBorder="1" applyAlignment="1" applyProtection="1">
      <alignment vertical="center" shrinkToFit="1"/>
    </xf>
    <xf numFmtId="0" fontId="16" fillId="2" borderId="0" xfId="20" applyFont="1" applyFill="1" applyAlignment="1" applyProtection="1">
      <alignment horizontal="center" vertical="center" wrapText="1"/>
    </xf>
    <xf numFmtId="0" fontId="17" fillId="2" borderId="0" xfId="20" applyFont="1" applyFill="1" applyBorder="1" applyAlignment="1" applyProtection="1">
      <alignment horizontal="left" vertical="center"/>
    </xf>
    <xf numFmtId="0" fontId="16" fillId="2" borderId="0" xfId="20" applyFont="1" applyFill="1" applyBorder="1" applyAlignment="1" applyProtection="1">
      <alignment horizontal="center" vertical="center"/>
    </xf>
    <xf numFmtId="0" fontId="16" fillId="2" borderId="0" xfId="20" applyFont="1" applyFill="1" applyAlignment="1" applyProtection="1">
      <alignment horizontal="center" vertical="center"/>
    </xf>
    <xf numFmtId="0" fontId="9" fillId="2" borderId="5" xfId="0" applyFont="1" applyFill="1" applyBorder="1" applyAlignment="1" applyProtection="1">
      <alignment horizontal="left" vertical="center"/>
    </xf>
    <xf numFmtId="0" fontId="9" fillId="2" borderId="5" xfId="0" applyFont="1" applyFill="1" applyBorder="1" applyAlignment="1" applyProtection="1">
      <alignment horizontal="left" vertical="center" wrapText="1"/>
    </xf>
    <xf numFmtId="0" fontId="9" fillId="2" borderId="5" xfId="0" applyFont="1" applyFill="1" applyBorder="1" applyAlignment="1" applyProtection="1">
      <alignment horizontal="center" vertical="center" textRotation="255" shrinkToFit="1"/>
    </xf>
    <xf numFmtId="0" fontId="9" fillId="2" borderId="5" xfId="0" applyFont="1" applyFill="1" applyBorder="1" applyProtection="1">
      <alignment vertical="center"/>
    </xf>
    <xf numFmtId="0" fontId="9" fillId="2" borderId="50" xfId="0" applyFont="1" applyFill="1" applyBorder="1" applyAlignment="1" applyProtection="1">
      <alignment horizontal="left" vertical="center"/>
    </xf>
    <xf numFmtId="0" fontId="9" fillId="2" borderId="51" xfId="0" applyFont="1" applyFill="1" applyBorder="1" applyAlignment="1" applyProtection="1">
      <alignment horizontal="center" vertical="center" textRotation="255" shrinkToFit="1"/>
    </xf>
    <xf numFmtId="0" fontId="9" fillId="2" borderId="51" xfId="0" applyFont="1" applyFill="1" applyBorder="1" applyProtection="1">
      <alignment vertical="center"/>
    </xf>
    <xf numFmtId="0" fontId="9" fillId="2" borderId="51" xfId="0" applyFont="1" applyFill="1" applyBorder="1" applyAlignment="1" applyProtection="1">
      <alignment horizontal="right" vertical="center" wrapText="1"/>
    </xf>
    <xf numFmtId="0" fontId="9" fillId="2" borderId="51" xfId="0" applyFont="1" applyFill="1" applyBorder="1" applyAlignment="1" applyProtection="1">
      <alignment horizontal="right" vertical="center"/>
    </xf>
    <xf numFmtId="0" fontId="9" fillId="2" borderId="56" xfId="0" applyFont="1" applyFill="1" applyBorder="1" applyAlignment="1" applyProtection="1">
      <alignment horizontal="right" vertical="center"/>
    </xf>
    <xf numFmtId="0" fontId="9" fillId="2" borderId="54" xfId="0" applyFont="1" applyFill="1" applyBorder="1" applyAlignment="1" applyProtection="1">
      <alignment horizontal="left" vertical="center"/>
    </xf>
    <xf numFmtId="0" fontId="9" fillId="2" borderId="52" xfId="0" applyFont="1" applyFill="1" applyBorder="1" applyAlignment="1" applyProtection="1">
      <alignment horizontal="center" vertical="center" textRotation="255" shrinkToFit="1"/>
    </xf>
    <xf numFmtId="0" fontId="9" fillId="2" borderId="52" xfId="0" applyFont="1" applyFill="1" applyBorder="1" applyProtection="1">
      <alignment vertical="center"/>
    </xf>
    <xf numFmtId="0" fontId="9" fillId="2" borderId="52" xfId="0" applyFont="1" applyFill="1" applyBorder="1" applyAlignment="1" applyProtection="1">
      <alignment horizontal="right" vertical="center" wrapText="1"/>
    </xf>
    <xf numFmtId="0" fontId="9" fillId="2" borderId="52" xfId="0" applyFont="1" applyFill="1" applyBorder="1" applyAlignment="1" applyProtection="1">
      <alignment horizontal="right" vertical="center"/>
    </xf>
    <xf numFmtId="0" fontId="9" fillId="2" borderId="55" xfId="0" applyFont="1" applyFill="1" applyBorder="1" applyAlignment="1" applyProtection="1">
      <alignment horizontal="right" vertical="center"/>
    </xf>
    <xf numFmtId="0" fontId="9" fillId="2" borderId="0" xfId="0" applyFont="1" applyFill="1" applyProtection="1">
      <alignment vertical="center"/>
    </xf>
    <xf numFmtId="0" fontId="9" fillId="2" borderId="4" xfId="0" applyFont="1" applyFill="1" applyBorder="1" applyAlignment="1" applyProtection="1">
      <alignment horizontal="center" vertical="center"/>
    </xf>
    <xf numFmtId="0" fontId="21" fillId="0" borderId="0" xfId="0" applyFont="1">
      <alignment vertical="center"/>
    </xf>
    <xf numFmtId="0" fontId="21" fillId="5" borderId="0" xfId="0" applyFont="1" applyFill="1">
      <alignment vertical="center"/>
    </xf>
    <xf numFmtId="0" fontId="21" fillId="0" borderId="0" xfId="0" applyFont="1" applyFill="1">
      <alignment vertical="center"/>
    </xf>
    <xf numFmtId="0" fontId="21" fillId="4" borderId="41" xfId="0" applyFont="1" applyFill="1" applyBorder="1" applyProtection="1">
      <alignment vertical="center"/>
    </xf>
    <xf numFmtId="0" fontId="19" fillId="4" borderId="37" xfId="0" applyFont="1" applyFill="1" applyBorder="1" applyProtection="1">
      <alignment vertical="center"/>
    </xf>
    <xf numFmtId="0" fontId="16" fillId="0" borderId="0" xfId="20" applyFont="1" applyAlignment="1" applyProtection="1">
      <alignment horizontal="center" vertical="center" wrapText="1"/>
    </xf>
    <xf numFmtId="0" fontId="15" fillId="0" borderId="5" xfId="2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181" fontId="25" fillId="3" borderId="35" xfId="0" applyNumberFormat="1" applyFont="1" applyFill="1" applyBorder="1" applyAlignment="1" applyProtection="1">
      <alignment horizontal="right" vertical="center"/>
    </xf>
    <xf numFmtId="0" fontId="25" fillId="4" borderId="41" xfId="0" applyFont="1" applyFill="1" applyBorder="1" applyAlignment="1" applyProtection="1">
      <alignment horizontal="center" vertical="center"/>
      <protection locked="0"/>
    </xf>
    <xf numFmtId="0" fontId="25" fillId="4" borderId="5" xfId="0" applyFont="1" applyFill="1" applyBorder="1" applyAlignment="1" applyProtection="1">
      <alignment horizontal="center" vertical="center"/>
      <protection locked="0"/>
    </xf>
    <xf numFmtId="0" fontId="10" fillId="0" borderId="0" xfId="20" applyFont="1" applyFill="1" applyBorder="1" applyAlignment="1" applyProtection="1">
      <alignment horizontal="left" vertical="center" wrapText="1"/>
    </xf>
    <xf numFmtId="0" fontId="21" fillId="4" borderId="49" xfId="0" applyFont="1" applyFill="1" applyBorder="1" applyAlignment="1" applyProtection="1">
      <alignment horizontal="center" vertical="center"/>
      <protection locked="0"/>
    </xf>
    <xf numFmtId="0" fontId="21" fillId="4" borderId="76" xfId="0" applyFont="1" applyFill="1" applyBorder="1" applyAlignment="1" applyProtection="1">
      <alignment horizontal="center" vertical="center"/>
      <protection locked="0"/>
    </xf>
    <xf numFmtId="0" fontId="21" fillId="4" borderId="73" xfId="0" applyFont="1" applyFill="1" applyBorder="1" applyAlignment="1" applyProtection="1">
      <alignment horizontal="center" vertical="center"/>
      <protection locked="0"/>
    </xf>
    <xf numFmtId="0" fontId="21" fillId="4" borderId="74" xfId="0" applyFont="1" applyFill="1" applyBorder="1" applyAlignment="1" applyProtection="1">
      <alignment horizontal="center" vertical="center"/>
      <protection locked="0"/>
    </xf>
    <xf numFmtId="0" fontId="21" fillId="4" borderId="67" xfId="0" applyFont="1" applyFill="1" applyBorder="1" applyAlignment="1" applyProtection="1">
      <alignment horizontal="center" vertical="center"/>
      <protection locked="0"/>
    </xf>
    <xf numFmtId="0" fontId="21" fillId="4" borderId="68" xfId="0" applyFont="1" applyFill="1" applyBorder="1" applyAlignment="1" applyProtection="1">
      <alignment horizontal="center" vertical="center"/>
      <protection locked="0"/>
    </xf>
    <xf numFmtId="178" fontId="21" fillId="4" borderId="32" xfId="0" applyNumberFormat="1" applyFont="1" applyFill="1" applyBorder="1" applyAlignment="1" applyProtection="1">
      <alignment horizontal="center" vertical="center"/>
      <protection locked="0"/>
    </xf>
    <xf numFmtId="178" fontId="21" fillId="4" borderId="31" xfId="0" applyNumberFormat="1" applyFont="1" applyFill="1" applyBorder="1" applyAlignment="1" applyProtection="1">
      <alignment horizontal="center" vertical="center"/>
      <protection locked="0"/>
    </xf>
    <xf numFmtId="0" fontId="15" fillId="0" borderId="4" xfId="20" applyFont="1" applyFill="1" applyBorder="1" applyAlignment="1" applyProtection="1">
      <alignment horizontal="center" vertical="center"/>
    </xf>
    <xf numFmtId="0" fontId="15" fillId="0" borderId="5" xfId="20" applyFont="1" applyFill="1" applyBorder="1" applyAlignment="1" applyProtection="1">
      <alignment horizontal="center" vertical="center"/>
    </xf>
    <xf numFmtId="179" fontId="25" fillId="4" borderId="1" xfId="0" applyNumberFormat="1" applyFont="1" applyFill="1" applyBorder="1" applyAlignment="1" applyProtection="1">
      <alignment horizontal="center" vertical="center"/>
      <protection locked="0"/>
    </xf>
    <xf numFmtId="181" fontId="25" fillId="4" borderId="5" xfId="0" applyNumberFormat="1" applyFont="1" applyFill="1" applyBorder="1" applyAlignment="1" applyProtection="1">
      <alignment horizontal="center" vertical="center"/>
      <protection locked="0"/>
    </xf>
    <xf numFmtId="0" fontId="14" fillId="0" borderId="25" xfId="20" applyFont="1" applyFill="1" applyBorder="1" applyAlignment="1" applyProtection="1">
      <alignment horizontal="center" vertical="center" wrapText="1"/>
    </xf>
    <xf numFmtId="0" fontId="14" fillId="0" borderId="33" xfId="20" applyFont="1" applyFill="1" applyBorder="1" applyAlignment="1" applyProtection="1">
      <alignment horizontal="center" vertical="center" wrapText="1"/>
    </xf>
    <xf numFmtId="0" fontId="14" fillId="0" borderId="7" xfId="20" applyFont="1" applyFill="1" applyBorder="1" applyAlignment="1" applyProtection="1">
      <alignment horizontal="center" vertical="center" wrapText="1"/>
    </xf>
    <xf numFmtId="0" fontId="14" fillId="0" borderId="24" xfId="20" applyFont="1" applyFill="1" applyBorder="1" applyAlignment="1" applyProtection="1">
      <alignment horizontal="center" vertical="center" wrapText="1"/>
    </xf>
    <xf numFmtId="0" fontId="14" fillId="0" borderId="0" xfId="20" applyFont="1" applyFill="1" applyBorder="1" applyAlignment="1" applyProtection="1">
      <alignment horizontal="center" vertical="center" wrapText="1"/>
    </xf>
    <xf numFmtId="0" fontId="14" fillId="0" borderId="23" xfId="20" applyFont="1" applyFill="1" applyBorder="1" applyAlignment="1" applyProtection="1">
      <alignment horizontal="center" vertical="center" wrapText="1"/>
    </xf>
    <xf numFmtId="0" fontId="14" fillId="0" borderId="15" xfId="20" applyFont="1" applyFill="1" applyBorder="1" applyAlignment="1" applyProtection="1">
      <alignment horizontal="center" vertical="center" wrapText="1"/>
    </xf>
    <xf numFmtId="0" fontId="14" fillId="0" borderId="35" xfId="20" applyFont="1" applyFill="1" applyBorder="1" applyAlignment="1" applyProtection="1">
      <alignment horizontal="center" vertical="center" wrapText="1"/>
    </xf>
    <xf numFmtId="0" fontId="14" fillId="0" borderId="53" xfId="20" applyFont="1" applyFill="1" applyBorder="1" applyAlignment="1" applyProtection="1">
      <alignment horizontal="center" vertical="center" wrapText="1"/>
    </xf>
    <xf numFmtId="0" fontId="15" fillId="0" borderId="38" xfId="20" applyFont="1" applyBorder="1" applyAlignment="1" applyProtection="1">
      <alignment horizontal="center" vertical="center" shrinkToFit="1"/>
    </xf>
    <xf numFmtId="0" fontId="15" fillId="0" borderId="41" xfId="20" applyFont="1" applyBorder="1" applyAlignment="1" applyProtection="1">
      <alignment horizontal="center" vertical="center" shrinkToFit="1"/>
    </xf>
    <xf numFmtId="0" fontId="15" fillId="0" borderId="39" xfId="20" applyFont="1" applyBorder="1" applyAlignment="1" applyProtection="1">
      <alignment horizontal="center" vertical="center" shrinkToFit="1"/>
    </xf>
    <xf numFmtId="0" fontId="15" fillId="0" borderId="4" xfId="20" applyFont="1" applyBorder="1" applyAlignment="1" applyProtection="1">
      <alignment horizontal="center" vertical="center" wrapText="1"/>
    </xf>
    <xf numFmtId="0" fontId="15" fillId="0" borderId="5" xfId="20" applyFont="1" applyBorder="1" applyAlignment="1" applyProtection="1">
      <alignment horizontal="center" vertical="center" wrapText="1"/>
    </xf>
    <xf numFmtId="0" fontId="15" fillId="0" borderId="6" xfId="20" applyFont="1" applyBorder="1" applyAlignment="1" applyProtection="1">
      <alignment horizontal="center" vertical="center" wrapText="1"/>
    </xf>
    <xf numFmtId="0" fontId="16" fillId="0" borderId="0" xfId="20" applyFont="1" applyAlignment="1" applyProtection="1">
      <alignment horizontal="center" vertical="center" wrapText="1"/>
    </xf>
    <xf numFmtId="0" fontId="15" fillId="0" borderId="81" xfId="20" applyFont="1" applyBorder="1" applyAlignment="1" applyProtection="1">
      <alignment horizontal="center" vertical="center" shrinkToFit="1"/>
    </xf>
    <xf numFmtId="0" fontId="15" fillId="0" borderId="3" xfId="20" applyFont="1" applyBorder="1" applyAlignment="1" applyProtection="1">
      <alignment horizontal="center" vertical="center" shrinkToFit="1"/>
    </xf>
    <xf numFmtId="0" fontId="15" fillId="0" borderId="20" xfId="20" applyFont="1" applyBorder="1" applyAlignment="1" applyProtection="1">
      <alignment horizontal="center" vertical="center" shrinkToFit="1"/>
    </xf>
    <xf numFmtId="0" fontId="24" fillId="0" borderId="34" xfId="20" applyFont="1" applyBorder="1" applyAlignment="1" applyProtection="1">
      <alignment horizontal="center" vertical="center" shrinkToFit="1"/>
    </xf>
    <xf numFmtId="0" fontId="24" fillId="0" borderId="42" xfId="20" applyFont="1" applyBorder="1" applyAlignment="1" applyProtection="1">
      <alignment horizontal="center" vertical="center" shrinkToFit="1"/>
    </xf>
    <xf numFmtId="0" fontId="24" fillId="0" borderId="22" xfId="20" applyFont="1" applyBorder="1" applyAlignment="1" applyProtection="1">
      <alignment horizontal="center" vertical="center" shrinkToFit="1"/>
    </xf>
    <xf numFmtId="0" fontId="21" fillId="4" borderId="42" xfId="0" applyFont="1" applyFill="1" applyBorder="1" applyAlignment="1" applyProtection="1">
      <alignment horizontal="center" vertical="center" shrinkToFit="1"/>
      <protection locked="0"/>
    </xf>
    <xf numFmtId="0" fontId="21" fillId="4" borderId="40" xfId="0" applyFont="1" applyFill="1" applyBorder="1" applyAlignment="1" applyProtection="1">
      <alignment horizontal="center" vertical="center" shrinkToFit="1"/>
      <protection locked="0"/>
    </xf>
    <xf numFmtId="0" fontId="15" fillId="0" borderId="9" xfId="20" applyFont="1" applyBorder="1" applyAlignment="1" applyProtection="1">
      <alignment horizontal="center" vertical="center" shrinkToFit="1"/>
    </xf>
    <xf numFmtId="0" fontId="15" fillId="0" borderId="5" xfId="20" applyFont="1" applyBorder="1" applyAlignment="1" applyProtection="1">
      <alignment horizontal="center" vertical="center" shrinkToFit="1"/>
    </xf>
    <xf numFmtId="0" fontId="15" fillId="0" borderId="6" xfId="20" applyFont="1" applyBorder="1" applyAlignment="1" applyProtection="1">
      <alignment horizontal="center" vertical="center" shrinkToFit="1"/>
    </xf>
    <xf numFmtId="177" fontId="21" fillId="4" borderId="5" xfId="0" applyNumberFormat="1" applyFont="1" applyFill="1" applyBorder="1" applyAlignment="1" applyProtection="1">
      <alignment horizontal="center" vertical="center" shrinkToFit="1"/>
      <protection locked="0"/>
    </xf>
    <xf numFmtId="177" fontId="21" fillId="4" borderId="10" xfId="0" applyNumberFormat="1" applyFont="1" applyFill="1" applyBorder="1" applyAlignment="1" applyProtection="1">
      <alignment horizontal="center" vertical="center" shrinkToFit="1"/>
      <protection locked="0"/>
    </xf>
    <xf numFmtId="0" fontId="15" fillId="0" borderId="80" xfId="20" applyFont="1" applyBorder="1" applyAlignment="1" applyProtection="1">
      <alignment horizontal="center" vertical="center" shrinkToFit="1"/>
    </xf>
    <xf numFmtId="0" fontId="15" fillId="0" borderId="2" xfId="20" applyFont="1" applyBorder="1" applyAlignment="1" applyProtection="1">
      <alignment horizontal="center" vertical="center" shrinkToFit="1"/>
    </xf>
    <xf numFmtId="0" fontId="15" fillId="0" borderId="8" xfId="20" applyFont="1" applyBorder="1" applyAlignment="1" applyProtection="1">
      <alignment horizontal="center" vertical="center" shrinkToFit="1"/>
    </xf>
    <xf numFmtId="177" fontId="21" fillId="4" borderId="11" xfId="0" applyNumberFormat="1" applyFont="1" applyFill="1" applyBorder="1" applyAlignment="1" applyProtection="1">
      <alignment horizontal="center" vertical="center" shrinkToFit="1"/>
      <protection locked="0"/>
    </xf>
    <xf numFmtId="177" fontId="21" fillId="4" borderId="2" xfId="0" applyNumberFormat="1" applyFont="1" applyFill="1" applyBorder="1" applyAlignment="1" applyProtection="1">
      <alignment horizontal="center" vertical="center" shrinkToFit="1"/>
      <protection locked="0"/>
    </xf>
    <xf numFmtId="177" fontId="21" fillId="4" borderId="43" xfId="0" applyNumberFormat="1" applyFont="1" applyFill="1" applyBorder="1" applyAlignment="1" applyProtection="1">
      <alignment horizontal="center" vertical="center" shrinkToFit="1"/>
      <protection locked="0"/>
    </xf>
    <xf numFmtId="177" fontId="21" fillId="4" borderId="19" xfId="0" applyNumberFormat="1" applyFont="1" applyFill="1" applyBorder="1" applyAlignment="1" applyProtection="1">
      <alignment horizontal="center" vertical="center" shrinkToFit="1"/>
      <protection locked="0"/>
    </xf>
    <xf numFmtId="177" fontId="21" fillId="4" borderId="3" xfId="0" applyNumberFormat="1" applyFont="1" applyFill="1" applyBorder="1" applyAlignment="1" applyProtection="1">
      <alignment horizontal="center" vertical="center" shrinkToFit="1"/>
      <protection locked="0"/>
    </xf>
    <xf numFmtId="177" fontId="21" fillId="4" borderId="26" xfId="0" applyNumberFormat="1" applyFont="1" applyFill="1" applyBorder="1" applyAlignment="1" applyProtection="1">
      <alignment horizontal="center" vertical="center" shrinkToFit="1"/>
      <protection locked="0"/>
    </xf>
    <xf numFmtId="0" fontId="9" fillId="2" borderId="4"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178" fontId="9" fillId="3" borderId="4" xfId="0" applyNumberFormat="1" applyFont="1" applyFill="1" applyBorder="1" applyAlignment="1" applyProtection="1">
      <alignment horizontal="center" vertical="center" shrinkToFit="1"/>
    </xf>
    <xf numFmtId="178" fontId="9" fillId="3" borderId="5" xfId="0" applyNumberFormat="1" applyFont="1" applyFill="1" applyBorder="1" applyAlignment="1" applyProtection="1">
      <alignment horizontal="center" vertical="center" shrinkToFit="1"/>
    </xf>
    <xf numFmtId="178" fontId="9" fillId="3" borderId="10" xfId="0" applyNumberFormat="1" applyFont="1" applyFill="1" applyBorder="1" applyAlignment="1" applyProtection="1">
      <alignment horizontal="center" vertical="center" shrinkToFit="1"/>
    </xf>
    <xf numFmtId="0" fontId="13" fillId="2" borderId="0" xfId="0" applyFont="1" applyFill="1" applyAlignment="1" applyProtection="1">
      <alignment horizontal="center" vertical="center" shrinkToFit="1"/>
    </xf>
    <xf numFmtId="182" fontId="9" fillId="2" borderId="0" xfId="3" applyNumberFormat="1" applyFont="1" applyFill="1" applyBorder="1" applyAlignment="1" applyProtection="1">
      <alignment horizontal="right" vertical="center"/>
    </xf>
    <xf numFmtId="0" fontId="9" fillId="2" borderId="36" xfId="3" applyFont="1" applyFill="1" applyBorder="1" applyAlignment="1" applyProtection="1">
      <alignment horizontal="center" vertical="center" shrinkToFit="1"/>
    </xf>
    <xf numFmtId="0" fontId="9" fillId="2" borderId="41" xfId="3" applyFont="1" applyFill="1" applyBorder="1" applyAlignment="1" applyProtection="1">
      <alignment horizontal="center" vertical="center" shrinkToFit="1"/>
    </xf>
    <xf numFmtId="0" fontId="9" fillId="3" borderId="41" xfId="3" applyFont="1" applyFill="1" applyBorder="1" applyAlignment="1" applyProtection="1">
      <alignment horizontal="center" vertical="center" shrinkToFit="1"/>
    </xf>
    <xf numFmtId="0" fontId="9" fillId="2" borderId="37" xfId="3" applyFont="1" applyFill="1" applyBorder="1" applyAlignment="1" applyProtection="1">
      <alignment horizontal="center" vertical="center" shrinkToFit="1"/>
    </xf>
    <xf numFmtId="0" fontId="9" fillId="3" borderId="25" xfId="0" applyFont="1" applyFill="1" applyBorder="1" applyAlignment="1" applyProtection="1">
      <alignment horizontal="center" vertical="center"/>
    </xf>
    <xf numFmtId="0" fontId="9" fillId="3" borderId="33" xfId="0" applyFont="1" applyFill="1" applyBorder="1" applyAlignment="1" applyProtection="1">
      <alignment horizontal="center" vertical="center"/>
    </xf>
    <xf numFmtId="0" fontId="9" fillId="3" borderId="7"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9" fillId="3" borderId="35" xfId="0" applyFont="1" applyFill="1" applyBorder="1" applyAlignment="1" applyProtection="1">
      <alignment horizontal="center" vertical="center"/>
    </xf>
    <xf numFmtId="0" fontId="9" fillId="3" borderId="53" xfId="0" applyFont="1" applyFill="1" applyBorder="1" applyAlignment="1" applyProtection="1">
      <alignment horizontal="center" vertical="center"/>
    </xf>
    <xf numFmtId="0" fontId="9" fillId="3" borderId="21" xfId="0" applyFont="1" applyFill="1" applyBorder="1" applyAlignment="1" applyProtection="1">
      <alignment horizontal="center" vertical="center" shrinkToFit="1"/>
    </xf>
    <xf numFmtId="0" fontId="9" fillId="3" borderId="42" xfId="0" applyFont="1" applyFill="1" applyBorder="1" applyAlignment="1" applyProtection="1">
      <alignment horizontal="center" vertical="center" shrinkToFit="1"/>
    </xf>
    <xf numFmtId="14" fontId="9" fillId="3" borderId="11" xfId="0" applyNumberFormat="1" applyFont="1" applyFill="1" applyBorder="1" applyAlignment="1" applyProtection="1">
      <alignment horizontal="center" vertical="center" shrinkToFit="1"/>
    </xf>
    <xf numFmtId="14" fontId="9" fillId="3" borderId="2" xfId="0" applyNumberFormat="1" applyFont="1" applyFill="1" applyBorder="1" applyAlignment="1" applyProtection="1">
      <alignment horizontal="center" vertical="center" shrinkToFit="1"/>
    </xf>
    <xf numFmtId="14" fontId="9" fillId="3" borderId="43" xfId="0" applyNumberFormat="1" applyFont="1" applyFill="1" applyBorder="1" applyAlignment="1" applyProtection="1">
      <alignment horizontal="center" vertical="center" shrinkToFit="1"/>
    </xf>
    <xf numFmtId="14" fontId="9" fillId="3" borderId="19" xfId="0" applyNumberFormat="1" applyFont="1" applyFill="1" applyBorder="1" applyAlignment="1" applyProtection="1">
      <alignment horizontal="center" vertical="center" shrinkToFit="1"/>
    </xf>
    <xf numFmtId="14" fontId="9" fillId="3" borderId="3" xfId="0" applyNumberFormat="1" applyFont="1" applyFill="1" applyBorder="1" applyAlignment="1" applyProtection="1">
      <alignment horizontal="center" vertical="center" shrinkToFit="1"/>
    </xf>
    <xf numFmtId="14" fontId="9" fillId="3" borderId="26" xfId="0" applyNumberFormat="1" applyFont="1" applyFill="1" applyBorder="1" applyAlignment="1" applyProtection="1">
      <alignment horizontal="center" vertical="center" shrinkToFit="1"/>
    </xf>
    <xf numFmtId="0" fontId="9" fillId="2" borderId="5" xfId="0" applyFont="1" applyFill="1" applyBorder="1" applyAlignment="1" applyProtection="1">
      <alignment horizontal="right" vertical="center" wrapText="1"/>
    </xf>
    <xf numFmtId="0" fontId="9" fillId="2" borderId="5" xfId="0" applyFont="1" applyFill="1" applyBorder="1" applyAlignment="1" applyProtection="1">
      <alignment horizontal="right" vertical="center"/>
    </xf>
    <xf numFmtId="0" fontId="9" fillId="2" borderId="10" xfId="0" applyFont="1" applyFill="1" applyBorder="1" applyAlignment="1" applyProtection="1">
      <alignment horizontal="right" vertical="center"/>
    </xf>
    <xf numFmtId="0" fontId="9" fillId="2" borderId="0"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21" fillId="0" borderId="0" xfId="0" applyFont="1" applyProtection="1">
      <alignment vertical="center"/>
    </xf>
    <xf numFmtId="0" fontId="21" fillId="2" borderId="0" xfId="0" applyFont="1" applyFill="1" applyProtection="1">
      <alignment vertical="center"/>
    </xf>
    <xf numFmtId="0" fontId="22" fillId="0" borderId="36" xfId="0" applyFont="1" applyFill="1" applyBorder="1" applyAlignment="1" applyProtection="1">
      <alignment horizontal="center" vertical="center"/>
    </xf>
    <xf numFmtId="0" fontId="22" fillId="0" borderId="41" xfId="0" applyFont="1" applyFill="1" applyBorder="1" applyAlignment="1" applyProtection="1">
      <alignment horizontal="center" vertical="center"/>
    </xf>
    <xf numFmtId="0" fontId="22" fillId="0" borderId="37" xfId="0" applyFont="1" applyFill="1" applyBorder="1" applyAlignment="1" applyProtection="1">
      <alignment horizontal="center" vertical="center"/>
    </xf>
    <xf numFmtId="0" fontId="23" fillId="2" borderId="19" xfId="0" applyFont="1" applyFill="1" applyBorder="1" applyAlignment="1" applyProtection="1">
      <alignment horizontal="center" vertical="center"/>
    </xf>
    <xf numFmtId="0" fontId="23" fillId="2" borderId="3" xfId="0" applyFont="1" applyFill="1" applyBorder="1" applyAlignment="1" applyProtection="1">
      <alignment horizontal="center" vertical="center"/>
    </xf>
    <xf numFmtId="0" fontId="23" fillId="2" borderId="26" xfId="0" applyFont="1" applyFill="1" applyBorder="1" applyAlignment="1" applyProtection="1">
      <alignment horizontal="center" vertical="center"/>
    </xf>
    <xf numFmtId="0" fontId="21" fillId="0" borderId="0" xfId="0" applyFont="1" applyAlignment="1" applyProtection="1">
      <alignment vertical="center" wrapText="1"/>
    </xf>
    <xf numFmtId="0" fontId="21" fillId="0" borderId="0" xfId="0" applyFont="1" applyAlignment="1" applyProtection="1">
      <alignment vertical="center"/>
    </xf>
    <xf numFmtId="0" fontId="21" fillId="0" borderId="0" xfId="0" applyFont="1" applyAlignment="1" applyProtection="1">
      <alignment horizontal="left" vertical="center" wrapText="1"/>
    </xf>
    <xf numFmtId="0" fontId="15" fillId="0" borderId="1" xfId="0" applyFont="1" applyBorder="1" applyAlignment="1" applyProtection="1">
      <alignment horizontal="center" vertical="center"/>
    </xf>
    <xf numFmtId="0" fontId="25" fillId="4" borderId="5" xfId="0" applyFont="1" applyFill="1" applyBorder="1" applyAlignment="1" applyProtection="1">
      <alignment horizontal="center" vertical="center" wrapText="1"/>
    </xf>
    <xf numFmtId="0" fontId="25" fillId="4" borderId="6" xfId="0" applyFont="1" applyFill="1" applyBorder="1" applyAlignment="1" applyProtection="1">
      <alignment horizontal="center" vertical="center" wrapText="1"/>
    </xf>
    <xf numFmtId="0" fontId="21" fillId="0" borderId="0" xfId="0" applyFont="1" applyFill="1" applyProtection="1">
      <alignment vertical="center"/>
    </xf>
    <xf numFmtId="0" fontId="21" fillId="0" borderId="0" xfId="0" applyFont="1" applyFill="1" applyAlignment="1" applyProtection="1">
      <alignment vertical="center"/>
    </xf>
    <xf numFmtId="179" fontId="25" fillId="0" borderId="5" xfId="0" applyNumberFormat="1" applyFont="1" applyFill="1" applyBorder="1" applyAlignment="1" applyProtection="1">
      <alignment horizontal="center" vertical="center"/>
    </xf>
    <xf numFmtId="179" fontId="25" fillId="0" borderId="0" xfId="0" applyNumberFormat="1" applyFont="1" applyFill="1" applyBorder="1" applyAlignment="1" applyProtection="1">
      <alignment horizontal="center" vertical="center"/>
    </xf>
    <xf numFmtId="0" fontId="26" fillId="0" borderId="0" xfId="0" applyFont="1" applyFill="1" applyAlignment="1" applyProtection="1">
      <alignment horizontal="center" vertical="center"/>
    </xf>
    <xf numFmtId="0" fontId="25" fillId="0" borderId="0" xfId="0" applyFont="1" applyFill="1" applyBorder="1" applyAlignment="1" applyProtection="1">
      <alignment horizontal="center" vertical="center"/>
    </xf>
    <xf numFmtId="180" fontId="25" fillId="0" borderId="0" xfId="0" applyNumberFormat="1" applyFont="1" applyFill="1" applyBorder="1" applyAlignment="1" applyProtection="1">
      <alignment horizontal="center" vertical="center"/>
    </xf>
    <xf numFmtId="180" fontId="27" fillId="0" borderId="0" xfId="0" applyNumberFormat="1" applyFont="1" applyFill="1" applyBorder="1" applyAlignment="1" applyProtection="1">
      <alignment vertical="center"/>
    </xf>
    <xf numFmtId="0" fontId="15" fillId="0" borderId="4" xfId="0" applyFont="1" applyBorder="1" applyAlignment="1" applyProtection="1">
      <alignment horizontal="left" vertical="center"/>
    </xf>
    <xf numFmtId="0" fontId="15" fillId="0" borderId="5" xfId="0" applyFont="1" applyBorder="1" applyAlignment="1" applyProtection="1">
      <alignment horizontal="center" vertical="center"/>
    </xf>
    <xf numFmtId="0" fontId="15" fillId="0" borderId="6" xfId="0" applyFont="1" applyBorder="1" applyAlignment="1" applyProtection="1">
      <alignment horizontal="center" vertical="center"/>
    </xf>
    <xf numFmtId="0" fontId="21" fillId="0" borderId="4" xfId="0" applyFont="1" applyBorder="1" applyAlignment="1" applyProtection="1">
      <alignment horizontal="center" vertical="center"/>
    </xf>
    <xf numFmtId="0" fontId="21" fillId="0" borderId="5" xfId="0" applyFont="1" applyBorder="1" applyAlignment="1" applyProtection="1">
      <alignment horizontal="center" vertical="center"/>
    </xf>
    <xf numFmtId="0" fontId="19" fillId="4" borderId="6" xfId="0" applyFont="1" applyFill="1" applyBorder="1" applyAlignment="1" applyProtection="1">
      <alignment horizontal="left" vertical="center" wrapText="1"/>
    </xf>
    <xf numFmtId="0" fontId="25" fillId="3" borderId="64" xfId="0" applyFont="1" applyFill="1" applyBorder="1" applyAlignment="1" applyProtection="1">
      <alignment horizontal="center" vertical="center"/>
    </xf>
    <xf numFmtId="0" fontId="25" fillId="3" borderId="65" xfId="0" applyNumberFormat="1" applyFont="1" applyFill="1" applyBorder="1" applyAlignment="1" applyProtection="1">
      <alignment horizontal="center" vertical="center"/>
    </xf>
    <xf numFmtId="180" fontId="19" fillId="3" borderId="66" xfId="0" applyNumberFormat="1" applyFont="1" applyFill="1" applyBorder="1" applyAlignment="1" applyProtection="1">
      <alignment vertical="center"/>
    </xf>
    <xf numFmtId="0" fontId="15" fillId="0" borderId="0" xfId="0" applyFont="1" applyBorder="1" applyAlignment="1" applyProtection="1">
      <alignment horizontal="center" vertical="center"/>
    </xf>
    <xf numFmtId="0" fontId="25" fillId="2" borderId="0" xfId="0" applyFont="1" applyFill="1" applyBorder="1" applyAlignment="1" applyProtection="1">
      <alignment horizontal="center" vertical="center"/>
    </xf>
    <xf numFmtId="0" fontId="25" fillId="2" borderId="0" xfId="0" applyFont="1" applyFill="1" applyBorder="1" applyAlignment="1" applyProtection="1">
      <alignment horizontal="center" vertical="center" wrapText="1"/>
    </xf>
    <xf numFmtId="0" fontId="15" fillId="0" borderId="0" xfId="0" applyFont="1" applyBorder="1" applyAlignment="1" applyProtection="1">
      <alignment horizontal="left" vertical="center"/>
    </xf>
    <xf numFmtId="0" fontId="15" fillId="0" borderId="18" xfId="0" applyFont="1" applyBorder="1" applyAlignment="1" applyProtection="1">
      <alignment horizontal="center" vertical="center"/>
    </xf>
    <xf numFmtId="0" fontId="21" fillId="0" borderId="30" xfId="0" applyFont="1" applyBorder="1" applyAlignment="1" applyProtection="1">
      <alignment horizontal="center" vertical="center"/>
    </xf>
    <xf numFmtId="181" fontId="25" fillId="3" borderId="30" xfId="0" applyNumberFormat="1" applyFont="1" applyFill="1" applyBorder="1" applyAlignment="1" applyProtection="1">
      <alignment horizontal="center" vertical="center"/>
    </xf>
    <xf numFmtId="180" fontId="19" fillId="3" borderId="30" xfId="0" applyNumberFormat="1" applyFont="1" applyFill="1" applyBorder="1" applyAlignment="1" applyProtection="1">
      <alignment horizontal="center" vertical="center"/>
    </xf>
    <xf numFmtId="0" fontId="28" fillId="0" borderId="75" xfId="0" applyFont="1" applyBorder="1" applyAlignment="1" applyProtection="1">
      <alignment vertical="center"/>
    </xf>
    <xf numFmtId="0" fontId="29" fillId="0" borderId="30" xfId="0" applyFont="1" applyBorder="1" applyAlignment="1" applyProtection="1">
      <alignment vertical="center"/>
    </xf>
    <xf numFmtId="0" fontId="30" fillId="0" borderId="30" xfId="0" applyFont="1" applyBorder="1" applyAlignment="1" applyProtection="1">
      <alignment horizontal="center" vertical="center"/>
    </xf>
    <xf numFmtId="180" fontId="25" fillId="3" borderId="30" xfId="0" applyNumberFormat="1" applyFont="1" applyFill="1" applyBorder="1" applyAlignment="1" applyProtection="1">
      <alignment horizontal="center" vertical="center"/>
    </xf>
    <xf numFmtId="179" fontId="19" fillId="3" borderId="8" xfId="0" applyNumberFormat="1" applyFont="1" applyFill="1" applyBorder="1" applyAlignment="1" applyProtection="1">
      <alignment vertical="center"/>
    </xf>
    <xf numFmtId="0" fontId="21" fillId="0" borderId="28" xfId="0" applyFont="1" applyBorder="1" applyAlignment="1" applyProtection="1">
      <alignment horizontal="center" vertical="center"/>
    </xf>
    <xf numFmtId="181" fontId="25" fillId="3" borderId="3" xfId="0" applyNumberFormat="1" applyFont="1" applyFill="1" applyBorder="1" applyAlignment="1" applyProtection="1">
      <alignment horizontal="center" vertical="center"/>
    </xf>
    <xf numFmtId="180" fontId="19" fillId="3" borderId="3" xfId="0" applyNumberFormat="1" applyFont="1" applyFill="1" applyBorder="1" applyAlignment="1" applyProtection="1">
      <alignment horizontal="center" vertical="center"/>
    </xf>
    <xf numFmtId="0" fontId="28" fillId="0" borderId="19" xfId="0" applyFont="1" applyBorder="1" applyAlignment="1" applyProtection="1">
      <alignment vertical="center"/>
    </xf>
    <xf numFmtId="0" fontId="29" fillId="0" borderId="0" xfId="0" applyFont="1" applyBorder="1" applyAlignment="1" applyProtection="1">
      <alignment vertical="center"/>
    </xf>
    <xf numFmtId="0" fontId="30" fillId="0" borderId="28" xfId="0" applyFont="1" applyBorder="1" applyAlignment="1" applyProtection="1">
      <alignment horizontal="center" vertical="center"/>
    </xf>
    <xf numFmtId="0" fontId="21" fillId="0" borderId="3" xfId="0" applyFont="1" applyBorder="1" applyAlignment="1" applyProtection="1">
      <alignment horizontal="center" vertical="center"/>
    </xf>
    <xf numFmtId="180" fontId="25" fillId="3" borderId="28" xfId="0" applyNumberFormat="1" applyFont="1" applyFill="1" applyBorder="1" applyAlignment="1" applyProtection="1">
      <alignment horizontal="center" vertical="center"/>
    </xf>
    <xf numFmtId="179" fontId="19" fillId="3" borderId="27" xfId="0" applyNumberFormat="1" applyFont="1" applyFill="1" applyBorder="1" applyAlignment="1" applyProtection="1">
      <alignment vertical="center"/>
    </xf>
    <xf numFmtId="0" fontId="26" fillId="0" borderId="0" xfId="0" applyFont="1" applyAlignment="1" applyProtection="1">
      <alignment horizontal="center" vertical="center"/>
    </xf>
    <xf numFmtId="0" fontId="21" fillId="0" borderId="2" xfId="0" applyFont="1" applyBorder="1" applyProtection="1">
      <alignment vertical="center"/>
    </xf>
    <xf numFmtId="0" fontId="21" fillId="0" borderId="0" xfId="0" applyFont="1" applyBorder="1" applyProtection="1">
      <alignment vertical="center"/>
    </xf>
    <xf numFmtId="181" fontId="25" fillId="3" borderId="5" xfId="0" applyNumberFormat="1" applyFont="1" applyFill="1" applyBorder="1" applyAlignment="1" applyProtection="1">
      <alignment horizontal="center" vertical="center"/>
    </xf>
    <xf numFmtId="180" fontId="25" fillId="3" borderId="5" xfId="0" applyNumberFormat="1" applyFont="1" applyFill="1" applyBorder="1" applyAlignment="1" applyProtection="1">
      <alignment horizontal="center" vertical="center"/>
    </xf>
    <xf numFmtId="0" fontId="28" fillId="0" borderId="4" xfId="0" applyFont="1" applyBorder="1" applyAlignment="1" applyProtection="1">
      <alignment vertical="center"/>
    </xf>
    <xf numFmtId="0" fontId="29" fillId="0" borderId="5" xfId="0" applyFont="1" applyBorder="1" applyAlignment="1" applyProtection="1">
      <alignment vertical="center"/>
    </xf>
    <xf numFmtId="0" fontId="30" fillId="0" borderId="5" xfId="0" applyFont="1" applyBorder="1" applyAlignment="1" applyProtection="1">
      <alignment horizontal="center" vertical="center"/>
    </xf>
    <xf numFmtId="177" fontId="25" fillId="3" borderId="5" xfId="0" applyNumberFormat="1" applyFont="1" applyFill="1" applyBorder="1" applyAlignment="1" applyProtection="1">
      <alignment horizontal="center" vertical="center"/>
    </xf>
    <xf numFmtId="179" fontId="19" fillId="3" borderId="6" xfId="0" applyNumberFormat="1" applyFont="1" applyFill="1" applyBorder="1" applyAlignment="1" applyProtection="1">
      <alignment vertical="center"/>
    </xf>
    <xf numFmtId="180" fontId="27" fillId="3" borderId="66" xfId="0" applyNumberFormat="1" applyFont="1" applyFill="1" applyBorder="1" applyAlignment="1" applyProtection="1">
      <alignment vertical="center"/>
    </xf>
    <xf numFmtId="0" fontId="21" fillId="0" borderId="0" xfId="0" applyFont="1" applyBorder="1" applyAlignment="1" applyProtection="1">
      <alignment horizontal="left" vertical="center" wrapText="1"/>
    </xf>
    <xf numFmtId="0" fontId="15" fillId="0" borderId="11"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21" fillId="0" borderId="48" xfId="0" applyFont="1" applyBorder="1" applyAlignment="1" applyProtection="1">
      <alignment horizontal="left" vertical="center"/>
    </xf>
    <xf numFmtId="0" fontId="21" fillId="0" borderId="49" xfId="0" applyFont="1" applyBorder="1" applyAlignment="1" applyProtection="1">
      <alignment horizontal="left" vertical="center"/>
    </xf>
    <xf numFmtId="0" fontId="21" fillId="0" borderId="49" xfId="0" applyFont="1" applyBorder="1" applyAlignment="1" applyProtection="1">
      <alignment horizontal="center" vertical="center"/>
    </xf>
    <xf numFmtId="0" fontId="15" fillId="0" borderId="17"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18" xfId="0" applyFont="1" applyBorder="1" applyAlignment="1" applyProtection="1">
      <alignment horizontal="center" vertical="center" wrapText="1"/>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77" xfId="0" applyFont="1" applyBorder="1" applyAlignment="1" applyProtection="1">
      <alignment horizontal="center" vertical="center"/>
    </xf>
    <xf numFmtId="0" fontId="21" fillId="0" borderId="67" xfId="0" applyFont="1" applyBorder="1" applyAlignment="1" applyProtection="1">
      <alignment horizontal="center" vertical="center"/>
    </xf>
    <xf numFmtId="0" fontId="21" fillId="0" borderId="67" xfId="0" applyFont="1" applyBorder="1" applyAlignment="1" applyProtection="1">
      <alignment horizontal="center" vertical="center"/>
    </xf>
    <xf numFmtId="0" fontId="21" fillId="0" borderId="77" xfId="0" applyFont="1" applyBorder="1" applyAlignment="1" applyProtection="1">
      <alignment horizontal="left" vertical="center"/>
    </xf>
    <xf numFmtId="0" fontId="31" fillId="0" borderId="67" xfId="0" applyFont="1" applyBorder="1" applyAlignment="1" applyProtection="1">
      <alignment horizontal="left" vertical="center"/>
    </xf>
    <xf numFmtId="0" fontId="21" fillId="0" borderId="29" xfId="0" applyFont="1" applyBorder="1" applyAlignment="1" applyProtection="1">
      <alignment horizontal="center" vertical="center" wrapText="1"/>
    </xf>
    <xf numFmtId="0" fontId="21" fillId="0" borderId="28" xfId="0" applyFont="1" applyBorder="1" applyAlignment="1" applyProtection="1">
      <alignment horizontal="center" vertical="center" wrapText="1"/>
    </xf>
    <xf numFmtId="0" fontId="21" fillId="0" borderId="32" xfId="0" applyFont="1" applyBorder="1" applyAlignment="1" applyProtection="1">
      <alignment horizontal="center" vertical="center"/>
    </xf>
    <xf numFmtId="0" fontId="21" fillId="0" borderId="44" xfId="0" applyFont="1" applyBorder="1" applyProtection="1">
      <alignment vertical="center"/>
    </xf>
    <xf numFmtId="0" fontId="15" fillId="0" borderId="69" xfId="0" applyFont="1" applyBorder="1" applyAlignment="1" applyProtection="1">
      <alignment horizontal="left" vertical="center" wrapText="1"/>
    </xf>
    <xf numFmtId="0" fontId="15" fillId="0" borderId="70" xfId="0" applyFont="1" applyBorder="1" applyAlignment="1" applyProtection="1">
      <alignment horizontal="left" vertical="center" wrapText="1"/>
    </xf>
    <xf numFmtId="0" fontId="15" fillId="0" borderId="71" xfId="0" applyFont="1" applyBorder="1" applyAlignment="1" applyProtection="1">
      <alignment horizontal="left" vertical="center" wrapText="1"/>
    </xf>
    <xf numFmtId="180" fontId="25" fillId="3" borderId="69" xfId="0" applyNumberFormat="1" applyFont="1" applyFill="1" applyBorder="1" applyAlignment="1" applyProtection="1">
      <alignment horizontal="center" vertical="center"/>
    </xf>
    <xf numFmtId="0" fontId="25" fillId="3" borderId="70" xfId="0" applyNumberFormat="1" applyFont="1" applyFill="1" applyBorder="1" applyAlignment="1" applyProtection="1">
      <alignment horizontal="center" vertical="center"/>
    </xf>
    <xf numFmtId="177" fontId="32" fillId="3" borderId="70" xfId="0" applyNumberFormat="1" applyFont="1" applyFill="1" applyBorder="1" applyAlignment="1" applyProtection="1">
      <alignment horizontal="center" vertical="center"/>
    </xf>
    <xf numFmtId="0" fontId="19" fillId="3" borderId="71" xfId="0" applyFont="1" applyFill="1" applyBorder="1" applyProtection="1">
      <alignment vertical="center"/>
    </xf>
    <xf numFmtId="0" fontId="15" fillId="0" borderId="72" xfId="0" applyFont="1" applyBorder="1" applyAlignment="1" applyProtection="1">
      <alignment horizontal="left" vertical="center" wrapText="1"/>
    </xf>
    <xf numFmtId="0" fontId="15" fillId="0" borderId="16" xfId="0" applyFont="1" applyBorder="1" applyAlignment="1" applyProtection="1">
      <alignment horizontal="left" vertical="center" wrapText="1"/>
    </xf>
    <xf numFmtId="0" fontId="15" fillId="0" borderId="47" xfId="0" applyFont="1" applyBorder="1" applyAlignment="1" applyProtection="1">
      <alignment horizontal="left" vertical="center" wrapText="1"/>
    </xf>
    <xf numFmtId="181" fontId="32" fillId="3" borderId="16" xfId="0" applyNumberFormat="1" applyFont="1" applyFill="1" applyBorder="1" applyAlignment="1" applyProtection="1">
      <alignment horizontal="right" vertical="center"/>
    </xf>
    <xf numFmtId="0" fontId="19" fillId="3" borderId="47" xfId="0" applyFont="1" applyFill="1" applyBorder="1" applyProtection="1">
      <alignment vertical="center"/>
    </xf>
    <xf numFmtId="0" fontId="25" fillId="3" borderId="16" xfId="0" applyNumberFormat="1" applyFont="1" applyFill="1" applyBorder="1" applyAlignment="1" applyProtection="1">
      <alignment horizontal="center" vertical="center"/>
    </xf>
    <xf numFmtId="0" fontId="32" fillId="3" borderId="16" xfId="0" applyNumberFormat="1" applyFont="1" applyFill="1" applyBorder="1" applyAlignment="1" applyProtection="1">
      <alignment horizontal="center" vertical="center"/>
    </xf>
    <xf numFmtId="0" fontId="15" fillId="0" borderId="82" xfId="0" applyFont="1" applyBorder="1" applyAlignment="1" applyProtection="1">
      <alignment horizontal="left" vertical="center" wrapText="1"/>
    </xf>
    <xf numFmtId="0" fontId="15" fillId="0" borderId="46" xfId="0" applyFont="1" applyBorder="1" applyAlignment="1" applyProtection="1">
      <alignment horizontal="left" vertical="center" wrapText="1"/>
    </xf>
    <xf numFmtId="0" fontId="15" fillId="0" borderId="45" xfId="0" applyFont="1" applyBorder="1" applyAlignment="1" applyProtection="1">
      <alignment horizontal="left" vertical="center" wrapText="1"/>
    </xf>
    <xf numFmtId="181" fontId="32" fillId="3" borderId="46" xfId="0" applyNumberFormat="1" applyFont="1" applyFill="1" applyBorder="1" applyAlignment="1" applyProtection="1">
      <alignment horizontal="right" vertical="center"/>
    </xf>
    <xf numFmtId="0" fontId="19" fillId="3" borderId="45" xfId="0" applyFont="1" applyFill="1" applyBorder="1" applyProtection="1">
      <alignment vertical="center"/>
    </xf>
    <xf numFmtId="0" fontId="33" fillId="0" borderId="0" xfId="0" applyFont="1" applyProtection="1">
      <alignment vertical="center"/>
    </xf>
    <xf numFmtId="0" fontId="15" fillId="0" borderId="11"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8" xfId="0" applyFont="1" applyBorder="1" applyAlignment="1" applyProtection="1">
      <alignment horizontal="left" vertical="center" wrapText="1"/>
    </xf>
    <xf numFmtId="0" fontId="15" fillId="0" borderId="19" xfId="0" applyFont="1" applyBorder="1" applyAlignment="1" applyProtection="1">
      <alignment horizontal="left" vertical="center" wrapText="1"/>
    </xf>
    <xf numFmtId="0" fontId="15" fillId="0" borderId="3" xfId="0" applyFont="1" applyBorder="1" applyAlignment="1" applyProtection="1">
      <alignment horizontal="left" vertical="center" wrapText="1"/>
    </xf>
    <xf numFmtId="0" fontId="15" fillId="0" borderId="20" xfId="0" applyFont="1" applyBorder="1" applyAlignment="1" applyProtection="1">
      <alignment horizontal="left" vertical="center" wrapText="1"/>
    </xf>
    <xf numFmtId="0" fontId="33" fillId="2" borderId="0" xfId="0" applyFont="1" applyFill="1" applyProtection="1">
      <alignment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38" xfId="0" applyFont="1" applyBorder="1" applyAlignment="1" applyProtection="1">
      <alignment horizontal="left" vertical="center" shrinkToFit="1"/>
    </xf>
    <xf numFmtId="0" fontId="15" fillId="0" borderId="41" xfId="0" applyFont="1" applyBorder="1" applyAlignment="1" applyProtection="1">
      <alignment horizontal="left" vertical="center" shrinkToFit="1"/>
    </xf>
    <xf numFmtId="0" fontId="15" fillId="0" borderId="37" xfId="0" applyFont="1" applyBorder="1" applyAlignment="1" applyProtection="1">
      <alignment horizontal="left" vertical="center" shrinkToFit="1"/>
    </xf>
    <xf numFmtId="0" fontId="15" fillId="0" borderId="9" xfId="0" applyFont="1" applyBorder="1" applyAlignment="1" applyProtection="1">
      <alignment horizontal="left" vertical="center" shrinkToFit="1"/>
    </xf>
    <xf numFmtId="0" fontId="15" fillId="0" borderId="5" xfId="0" applyFont="1" applyBorder="1" applyAlignment="1" applyProtection="1">
      <alignment horizontal="left" vertical="center" shrinkToFit="1"/>
    </xf>
    <xf numFmtId="0" fontId="15" fillId="0" borderId="10" xfId="0" applyFont="1" applyBorder="1" applyAlignment="1" applyProtection="1">
      <alignment horizontal="left" vertical="center" shrinkToFit="1"/>
    </xf>
    <xf numFmtId="0" fontId="21" fillId="3" borderId="9" xfId="0" applyFont="1" applyFill="1" applyBorder="1" applyProtection="1">
      <alignment vertical="center"/>
    </xf>
    <xf numFmtId="0" fontId="21" fillId="3" borderId="5" xfId="0" applyFont="1" applyFill="1" applyBorder="1" applyProtection="1">
      <alignment vertical="center"/>
    </xf>
    <xf numFmtId="0" fontId="25" fillId="3" borderId="5" xfId="0" applyFont="1" applyFill="1" applyBorder="1" applyAlignment="1" applyProtection="1">
      <alignment horizontal="center" vertical="center"/>
    </xf>
    <xf numFmtId="0" fontId="19" fillId="3" borderId="10" xfId="0" applyFont="1" applyFill="1" applyBorder="1" applyProtection="1">
      <alignment vertical="center"/>
    </xf>
    <xf numFmtId="0" fontId="15" fillId="0" borderId="34" xfId="0" applyFont="1" applyBorder="1" applyAlignment="1" applyProtection="1">
      <alignment horizontal="left" vertical="center"/>
    </xf>
    <xf numFmtId="0" fontId="15" fillId="0" borderId="42" xfId="0" applyFont="1" applyBorder="1" applyAlignment="1" applyProtection="1">
      <alignment horizontal="left" vertical="center"/>
    </xf>
    <xf numFmtId="0" fontId="15" fillId="0" borderId="40" xfId="0" applyFont="1" applyBorder="1" applyAlignment="1" applyProtection="1">
      <alignment horizontal="left" vertical="center"/>
    </xf>
    <xf numFmtId="0" fontId="19" fillId="3" borderId="53" xfId="0" applyFont="1" applyFill="1" applyBorder="1" applyProtection="1">
      <alignment vertical="center"/>
    </xf>
    <xf numFmtId="0" fontId="15" fillId="0" borderId="12" xfId="0" applyFont="1" applyBorder="1" applyAlignment="1" applyProtection="1">
      <alignment horizontal="left" vertical="center"/>
    </xf>
    <xf numFmtId="0" fontId="15" fillId="0" borderId="16" xfId="0" applyFont="1" applyBorder="1" applyAlignment="1" applyProtection="1">
      <alignment horizontal="left" vertical="center"/>
    </xf>
    <xf numFmtId="0" fontId="15" fillId="0" borderId="13" xfId="0" applyFont="1" applyBorder="1" applyAlignment="1" applyProtection="1">
      <alignment horizontal="left" vertical="center"/>
    </xf>
    <xf numFmtId="0" fontId="34" fillId="0" borderId="0" xfId="0" applyFont="1" applyProtection="1">
      <alignment vertical="center"/>
    </xf>
    <xf numFmtId="0" fontId="21" fillId="4" borderId="41" xfId="0" applyFont="1" applyFill="1" applyBorder="1" applyAlignment="1" applyProtection="1">
      <alignment horizontal="center" vertical="center"/>
      <protection locked="0"/>
    </xf>
    <xf numFmtId="0" fontId="16" fillId="4" borderId="4" xfId="20" applyFont="1" applyFill="1" applyBorder="1" applyAlignment="1" applyProtection="1">
      <alignment horizontal="center" vertical="center"/>
      <protection locked="0"/>
    </xf>
    <xf numFmtId="0" fontId="16" fillId="4" borderId="5" xfId="20" applyFont="1" applyFill="1" applyBorder="1" applyAlignment="1" applyProtection="1">
      <alignment horizontal="center" vertical="center"/>
      <protection locked="0"/>
    </xf>
    <xf numFmtId="0" fontId="16" fillId="4" borderId="6" xfId="20" applyFont="1" applyFill="1" applyBorder="1" applyAlignment="1" applyProtection="1">
      <alignment horizontal="center" vertical="center"/>
      <protection locked="0"/>
    </xf>
    <xf numFmtId="0" fontId="21" fillId="4" borderId="11" xfId="0" applyFont="1" applyFill="1" applyBorder="1" applyAlignment="1" applyProtection="1">
      <alignment horizontal="center" vertical="center"/>
      <protection locked="0"/>
    </xf>
    <xf numFmtId="0" fontId="21" fillId="4" borderId="2" xfId="0" applyFont="1" applyFill="1" applyBorder="1" applyAlignment="1" applyProtection="1">
      <alignment horizontal="center" vertical="center"/>
      <protection locked="0"/>
    </xf>
    <xf numFmtId="0" fontId="21" fillId="4" borderId="8" xfId="0" applyFont="1" applyFill="1" applyBorder="1" applyAlignment="1" applyProtection="1">
      <alignment horizontal="center" vertical="center"/>
      <protection locked="0"/>
    </xf>
    <xf numFmtId="0" fontId="21" fillId="4" borderId="19" xfId="0" applyFont="1" applyFill="1" applyBorder="1" applyAlignment="1" applyProtection="1">
      <alignment horizontal="center" vertical="center"/>
      <protection locked="0"/>
    </xf>
    <xf numFmtId="0" fontId="21" fillId="4" borderId="3" xfId="0" applyFont="1" applyFill="1" applyBorder="1" applyAlignment="1" applyProtection="1">
      <alignment horizontal="center" vertical="center"/>
      <protection locked="0"/>
    </xf>
    <xf numFmtId="0" fontId="21" fillId="4" borderId="20"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xf>
    <xf numFmtId="0" fontId="9" fillId="2" borderId="38" xfId="0" applyFont="1" applyFill="1" applyBorder="1" applyAlignment="1" applyProtection="1">
      <alignment horizontal="center" vertical="center" shrinkToFit="1"/>
    </xf>
    <xf numFmtId="0" fontId="9" fillId="2" borderId="41" xfId="0" applyFont="1" applyFill="1" applyBorder="1" applyAlignment="1" applyProtection="1">
      <alignment horizontal="center" vertical="center" shrinkToFit="1"/>
    </xf>
    <xf numFmtId="0" fontId="9" fillId="2" borderId="39"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2" borderId="6" xfId="0" applyFont="1" applyFill="1" applyBorder="1" applyAlignment="1" applyProtection="1">
      <alignment horizontal="center" vertical="center" shrinkToFit="1"/>
    </xf>
    <xf numFmtId="0" fontId="9" fillId="2" borderId="80"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81"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9" fillId="2" borderId="20" xfId="0" applyFont="1" applyFill="1" applyBorder="1" applyAlignment="1" applyProtection="1">
      <alignment horizontal="center" vertical="center" shrinkToFit="1"/>
    </xf>
    <xf numFmtId="0" fontId="9" fillId="2" borderId="34" xfId="0" applyFont="1" applyFill="1" applyBorder="1" applyAlignment="1" applyProtection="1">
      <alignment horizontal="center" vertical="center" shrinkToFit="1"/>
    </xf>
    <xf numFmtId="0" fontId="9" fillId="2" borderId="42" xfId="0" applyFont="1" applyFill="1" applyBorder="1" applyAlignment="1" applyProtection="1">
      <alignment horizontal="center" vertical="center" shrinkToFit="1"/>
    </xf>
    <xf numFmtId="0" fontId="9" fillId="2" borderId="22" xfId="0" applyFont="1" applyFill="1" applyBorder="1" applyAlignment="1" applyProtection="1">
      <alignment horizontal="center" vertical="center" shrinkToFit="1"/>
    </xf>
    <xf numFmtId="0" fontId="9" fillId="2" borderId="11" xfId="0" applyFont="1" applyFill="1" applyBorder="1" applyProtection="1">
      <alignment vertical="center"/>
    </xf>
    <xf numFmtId="0" fontId="9" fillId="2" borderId="2" xfId="0" applyFont="1" applyFill="1" applyBorder="1" applyProtection="1">
      <alignment vertical="center"/>
    </xf>
    <xf numFmtId="0" fontId="9" fillId="2" borderId="8" xfId="0" applyFont="1" applyFill="1" applyBorder="1" applyProtection="1">
      <alignment vertical="center"/>
    </xf>
    <xf numFmtId="0" fontId="9" fillId="2" borderId="17" xfId="0" applyFont="1" applyFill="1" applyBorder="1" applyProtection="1">
      <alignment vertical="center"/>
    </xf>
    <xf numFmtId="0" fontId="9" fillId="2" borderId="11"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9" fillId="2" borderId="19" xfId="0" applyFont="1" applyFill="1" applyBorder="1" applyProtection="1">
      <alignment vertical="center"/>
    </xf>
    <xf numFmtId="0" fontId="9" fillId="2" borderId="19"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wrapText="1"/>
    </xf>
    <xf numFmtId="176" fontId="9" fillId="3" borderId="12" xfId="0" applyNumberFormat="1" applyFont="1" applyFill="1" applyBorder="1" applyAlignment="1" applyProtection="1">
      <alignment horizontal="right" vertical="center"/>
    </xf>
    <xf numFmtId="176" fontId="9" fillId="3" borderId="16" xfId="0" applyNumberFormat="1" applyFont="1" applyFill="1" applyBorder="1" applyAlignment="1" applyProtection="1">
      <alignment horizontal="right" vertical="center"/>
    </xf>
    <xf numFmtId="176" fontId="9" fillId="3" borderId="13" xfId="0" applyNumberFormat="1" applyFont="1" applyFill="1" applyBorder="1" applyAlignment="1" applyProtection="1">
      <alignment horizontal="right" vertical="center"/>
    </xf>
    <xf numFmtId="176" fontId="9" fillId="3" borderId="57" xfId="0" applyNumberFormat="1" applyFont="1" applyFill="1" applyBorder="1" applyAlignment="1" applyProtection="1">
      <alignment horizontal="right" vertical="center"/>
    </xf>
    <xf numFmtId="176" fontId="9" fillId="3" borderId="58" xfId="0" applyNumberFormat="1" applyFont="1" applyFill="1" applyBorder="1" applyAlignment="1" applyProtection="1">
      <alignment horizontal="right" vertical="center"/>
    </xf>
    <xf numFmtId="176" fontId="9" fillId="3" borderId="59" xfId="0" applyNumberFormat="1" applyFont="1" applyFill="1" applyBorder="1" applyAlignment="1" applyProtection="1">
      <alignment horizontal="right" vertical="center"/>
    </xf>
    <xf numFmtId="176" fontId="9" fillId="3" borderId="60" xfId="0" applyNumberFormat="1" applyFont="1" applyFill="1" applyBorder="1" applyAlignment="1" applyProtection="1">
      <alignment horizontal="right" vertical="center"/>
    </xf>
    <xf numFmtId="176" fontId="9" fillId="3" borderId="61" xfId="0" applyNumberFormat="1" applyFont="1" applyFill="1" applyBorder="1" applyAlignment="1" applyProtection="1">
      <alignment horizontal="right" vertical="center"/>
    </xf>
    <xf numFmtId="176" fontId="9" fillId="3" borderId="62" xfId="0" applyNumberFormat="1" applyFont="1" applyFill="1" applyBorder="1" applyAlignment="1" applyProtection="1">
      <alignment horizontal="right" vertical="center"/>
    </xf>
    <xf numFmtId="0" fontId="9" fillId="2" borderId="0" xfId="0" applyFont="1" applyFill="1" applyAlignment="1" applyProtection="1">
      <alignment horizontal="center" vertical="center" textRotation="255" shrinkToFit="1"/>
    </xf>
    <xf numFmtId="0" fontId="9" fillId="2" borderId="63" xfId="0" applyFont="1" applyFill="1" applyBorder="1" applyProtection="1">
      <alignment vertical="center"/>
    </xf>
    <xf numFmtId="0" fontId="9" fillId="2" borderId="43" xfId="0" applyFont="1" applyFill="1" applyBorder="1" applyAlignment="1" applyProtection="1">
      <alignment horizontal="left" vertical="center" wrapText="1"/>
    </xf>
    <xf numFmtId="0" fontId="9" fillId="2" borderId="14" xfId="0" applyFont="1" applyFill="1" applyBorder="1" applyProtection="1">
      <alignment vertical="center"/>
    </xf>
    <xf numFmtId="0" fontId="9" fillId="2" borderId="26" xfId="0" applyFont="1" applyFill="1" applyBorder="1" applyAlignment="1" applyProtection="1">
      <alignment horizontal="left" vertical="center" wrapText="1"/>
    </xf>
    <xf numFmtId="0" fontId="9" fillId="2" borderId="0" xfId="0" applyFont="1" applyFill="1" applyBorder="1" applyProtection="1">
      <alignment vertical="center"/>
    </xf>
    <xf numFmtId="0" fontId="9" fillId="2" borderId="0"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xf>
    <xf numFmtId="0" fontId="9" fillId="2" borderId="5" xfId="0" applyFont="1" applyFill="1" applyBorder="1" applyAlignment="1" applyProtection="1">
      <alignment vertical="center" wrapText="1"/>
    </xf>
    <xf numFmtId="0" fontId="9" fillId="2" borderId="5" xfId="0" applyFont="1" applyFill="1" applyBorder="1" applyAlignment="1" applyProtection="1">
      <alignment vertical="center"/>
    </xf>
    <xf numFmtId="0" fontId="9" fillId="2" borderId="10" xfId="0" applyFont="1" applyFill="1" applyBorder="1" applyAlignment="1" applyProtection="1">
      <alignment vertical="center"/>
    </xf>
    <xf numFmtId="0" fontId="9" fillId="2" borderId="0" xfId="0" applyFont="1" applyFill="1" applyAlignment="1" applyProtection="1">
      <alignment horizontal="left" vertical="center" wrapText="1"/>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114299</xdr:colOff>
      <xdr:row>24</xdr:row>
      <xdr:rowOff>285750</xdr:rowOff>
    </xdr:from>
    <xdr:to>
      <xdr:col>31</xdr:col>
      <xdr:colOff>257174</xdr:colOff>
      <xdr:row>25</xdr:row>
      <xdr:rowOff>1514475</xdr:rowOff>
    </xdr:to>
    <xdr:sp macro="" textlink="">
      <xdr:nvSpPr>
        <xdr:cNvPr id="2" name="大かっこ 1"/>
        <xdr:cNvSpPr/>
      </xdr:nvSpPr>
      <xdr:spPr>
        <a:xfrm>
          <a:off x="1381124" y="5791200"/>
          <a:ext cx="5648325" cy="152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32</xdr:col>
      <xdr:colOff>323850</xdr:colOff>
      <xdr:row>3</xdr:row>
      <xdr:rowOff>66675</xdr:rowOff>
    </xdr:from>
    <xdr:to>
      <xdr:col>37</xdr:col>
      <xdr:colOff>242607</xdr:colOff>
      <xdr:row>7</xdr:row>
      <xdr:rowOff>4482</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600" y="609600"/>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0</xdr:colOff>
      <xdr:row>4</xdr:row>
      <xdr:rowOff>161925</xdr:rowOff>
    </xdr:from>
    <xdr:to>
      <xdr:col>44</xdr:col>
      <xdr:colOff>593351</xdr:colOff>
      <xdr:row>8</xdr:row>
      <xdr:rowOff>131109</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72350" y="847725"/>
          <a:ext cx="3336551" cy="6549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30&#31309;&#31639;&#26360;&#26696;&#65288;&#23567;&#35215;&#27169;A&#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30&#31309;&#31639;&#34920;&#26696;(&#23567;&#35215;&#27169;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37428;&#26408;&#28168;&#12305;&#31309;&#31639;&#34920;&#26696;&#65288;&#20445;&#32946;&#2515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Ａ型）"/>
      <sheetName val="保育単価表（Ａ型）②"/>
      <sheetName val="小規模AB積算表（処遇Ⅱ）"/>
    </sheetNames>
    <sheetDataSet>
      <sheetData sheetId="0">
        <row r="2">
          <cell r="AS2">
            <v>1</v>
          </cell>
          <cell r="AT2">
            <v>12</v>
          </cell>
        </row>
        <row r="3">
          <cell r="AS3">
            <v>13</v>
          </cell>
          <cell r="AT3">
            <v>19</v>
          </cell>
        </row>
        <row r="4">
          <cell r="AS4">
            <v>0</v>
          </cell>
          <cell r="AT4">
            <v>0</v>
          </cell>
        </row>
        <row r="5">
          <cell r="AS5">
            <v>0</v>
          </cell>
          <cell r="AT5">
            <v>0</v>
          </cell>
        </row>
        <row r="6">
          <cell r="AS6">
            <v>0</v>
          </cell>
          <cell r="AT6">
            <v>0</v>
          </cell>
        </row>
        <row r="7">
          <cell r="AS7">
            <v>0</v>
          </cell>
          <cell r="AT7">
            <v>0</v>
          </cell>
        </row>
        <row r="8">
          <cell r="AS8">
            <v>0</v>
          </cell>
          <cell r="AT8">
            <v>0</v>
          </cell>
        </row>
        <row r="9">
          <cell r="AS9">
            <v>0</v>
          </cell>
          <cell r="AT9">
            <v>0</v>
          </cell>
        </row>
        <row r="10">
          <cell r="AS10">
            <v>0</v>
          </cell>
          <cell r="AT10">
            <v>0</v>
          </cell>
        </row>
        <row r="11">
          <cell r="AS11">
            <v>0</v>
          </cell>
          <cell r="AT11">
            <v>0</v>
          </cell>
        </row>
        <row r="12">
          <cell r="AS12">
            <v>0</v>
          </cell>
          <cell r="AT12">
            <v>0</v>
          </cell>
        </row>
        <row r="13">
          <cell r="AS13">
            <v>0</v>
          </cell>
          <cell r="AT13">
            <v>0</v>
          </cell>
        </row>
        <row r="14">
          <cell r="AS14">
            <v>0</v>
          </cell>
          <cell r="AT14">
            <v>0</v>
          </cell>
        </row>
        <row r="15">
          <cell r="AS15">
            <v>0</v>
          </cell>
          <cell r="AT15">
            <v>0</v>
          </cell>
        </row>
        <row r="16">
          <cell r="AS16">
            <v>0</v>
          </cell>
          <cell r="AT16">
            <v>0</v>
          </cell>
        </row>
        <row r="17">
          <cell r="AS17">
            <v>0</v>
          </cell>
          <cell r="AT17">
            <v>0</v>
          </cell>
        </row>
        <row r="18">
          <cell r="AS18">
            <v>0</v>
          </cell>
          <cell r="AT18">
            <v>0</v>
          </cell>
        </row>
      </sheetData>
      <sheetData sheetId="1">
        <row r="3">
          <cell r="B3">
            <v>0</v>
          </cell>
        </row>
      </sheetData>
      <sheetData sheetId="2">
        <row r="6">
          <cell r="A6">
            <v>1</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小規模Ｃ積算表（処遇Ⅱ）"/>
      <sheetName val="加算区分"/>
      <sheetName val="保育単価表（Ｃ型）"/>
      <sheetName val="保育単価表（Ｃ型）②"/>
    </sheetNames>
    <sheetDataSet>
      <sheetData sheetId="0">
        <row r="1">
          <cell r="AV1" t="str">
            <v>資格人数</v>
          </cell>
        </row>
        <row r="2">
          <cell r="AV2" t="str">
            <v>１人</v>
          </cell>
          <cell r="AW2" t="e">
            <v>#N/A</v>
          </cell>
        </row>
        <row r="3">
          <cell r="AV3" t="str">
            <v>２人</v>
          </cell>
          <cell r="AW3" t="e">
            <v>#N/A</v>
          </cell>
        </row>
        <row r="4">
          <cell r="AV4" t="str">
            <v>２人以上</v>
          </cell>
          <cell r="AW4" t="e">
            <v>#N/A</v>
          </cell>
        </row>
        <row r="5">
          <cell r="AV5" t="str">
            <v>３人以上</v>
          </cell>
          <cell r="AW5" t="e">
            <v>#N/A</v>
          </cell>
        </row>
      </sheetData>
      <sheetData sheetId="1"/>
      <sheetData sheetId="2"/>
      <sheetData sheetId="3">
        <row r="7">
          <cell r="P7" t="str">
            <v>10人以下１人</v>
          </cell>
          <cell r="Q7">
            <v>2140</v>
          </cell>
          <cell r="R7" t="str">
            <v>＋</v>
          </cell>
          <cell r="S7">
            <v>20</v>
          </cell>
        </row>
        <row r="8">
          <cell r="P8" t="str">
            <v>10人以下２人以上</v>
          </cell>
          <cell r="Q8">
            <v>4280</v>
          </cell>
          <cell r="S8">
            <v>40</v>
          </cell>
        </row>
        <row r="11">
          <cell r="P11" t="str">
            <v>15人以下１人</v>
          </cell>
          <cell r="Q11">
            <v>1430</v>
          </cell>
          <cell r="R11" t="str">
            <v>＋</v>
          </cell>
          <cell r="S11">
            <v>10</v>
          </cell>
        </row>
        <row r="12">
          <cell r="P12" t="str">
            <v>15人以下２人</v>
          </cell>
          <cell r="Q12">
            <v>2860</v>
          </cell>
          <cell r="S12">
            <v>20</v>
          </cell>
        </row>
        <row r="13">
          <cell r="P13" t="str">
            <v>15人以下３人以上</v>
          </cell>
          <cell r="Q13">
            <v>4290</v>
          </cell>
          <cell r="S13">
            <v>30</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8"/>
  <sheetViews>
    <sheetView tabSelected="1" view="pageBreakPreview" zoomScaleNormal="100" zoomScaleSheetLayoutView="100" workbookViewId="0">
      <selection activeCell="Z47" sqref="Z47"/>
    </sheetView>
  </sheetViews>
  <sheetFormatPr defaultRowHeight="13.5"/>
  <cols>
    <col min="1" max="1" width="2.875" style="29" customWidth="1"/>
    <col min="2" max="10" width="2.75" style="29" customWidth="1"/>
    <col min="11" max="17" width="3.125" style="29" customWidth="1"/>
    <col min="18" max="18" width="2.75" style="29" customWidth="1"/>
    <col min="19" max="21" width="3.125" style="29" customWidth="1"/>
    <col min="22" max="26" width="2.75" style="29" customWidth="1"/>
    <col min="27" max="27" width="4.75" style="29" customWidth="1"/>
    <col min="28" max="29" width="2.75" style="29" customWidth="1"/>
    <col min="30" max="31" width="3.5" style="29" customWidth="1"/>
    <col min="32" max="32" width="4.875" style="29" customWidth="1"/>
    <col min="33" max="16384" width="9" style="29"/>
  </cols>
  <sheetData>
    <row r="1" spans="1:35" ht="14.25" customHeight="1" thickBot="1">
      <c r="A1" s="124"/>
      <c r="B1" s="124"/>
      <c r="C1" s="124"/>
      <c r="D1" s="124"/>
      <c r="E1" s="124"/>
      <c r="F1" s="124"/>
      <c r="G1" s="124"/>
      <c r="H1" s="124"/>
      <c r="I1" s="124"/>
      <c r="J1" s="124"/>
      <c r="K1" s="124"/>
      <c r="L1" s="124"/>
      <c r="M1" s="124"/>
      <c r="N1" s="124"/>
      <c r="O1" s="124"/>
      <c r="P1" s="124"/>
      <c r="Q1" s="124"/>
      <c r="R1" s="125"/>
      <c r="S1" s="125"/>
      <c r="T1" s="125"/>
      <c r="U1" s="125"/>
      <c r="V1" s="125"/>
      <c r="W1" s="125"/>
      <c r="X1" s="125"/>
      <c r="Y1" s="125"/>
      <c r="Z1" s="125"/>
      <c r="AA1" s="125"/>
      <c r="AB1" s="125"/>
      <c r="AC1" s="125"/>
      <c r="AD1" s="125"/>
      <c r="AE1" s="125"/>
      <c r="AF1" s="124"/>
    </row>
    <row r="2" spans="1:35" ht="14.25" customHeight="1">
      <c r="A2" s="124"/>
      <c r="B2" s="53" t="s">
        <v>36</v>
      </c>
      <c r="C2" s="54"/>
      <c r="D2" s="54"/>
      <c r="E2" s="54"/>
      <c r="F2" s="54"/>
      <c r="G2" s="54"/>
      <c r="H2" s="54"/>
      <c r="I2" s="55"/>
      <c r="J2" s="124"/>
      <c r="K2" s="124"/>
      <c r="L2" s="124"/>
      <c r="M2" s="124"/>
      <c r="N2" s="124"/>
      <c r="O2" s="124"/>
      <c r="P2" s="124"/>
      <c r="Q2" s="124"/>
      <c r="R2" s="62" t="s">
        <v>68</v>
      </c>
      <c r="S2" s="63"/>
      <c r="T2" s="63"/>
      <c r="U2" s="64"/>
      <c r="V2" s="126" t="s">
        <v>69</v>
      </c>
      <c r="W2" s="127"/>
      <c r="X2" s="127"/>
      <c r="Y2" s="127"/>
      <c r="Z2" s="258"/>
      <c r="AA2" s="258"/>
      <c r="AB2" s="258"/>
      <c r="AC2" s="258"/>
      <c r="AD2" s="127" t="s">
        <v>7</v>
      </c>
      <c r="AE2" s="128"/>
      <c r="AF2" s="124"/>
    </row>
    <row r="3" spans="1:35" ht="14.25" customHeight="1">
      <c r="A3" s="124"/>
      <c r="B3" s="56"/>
      <c r="C3" s="57"/>
      <c r="D3" s="57"/>
      <c r="E3" s="57"/>
      <c r="F3" s="57"/>
      <c r="G3" s="57"/>
      <c r="H3" s="57"/>
      <c r="I3" s="58"/>
      <c r="J3" s="124"/>
      <c r="K3" s="124"/>
      <c r="L3" s="124"/>
      <c r="M3" s="124"/>
      <c r="N3" s="124"/>
      <c r="O3" s="124"/>
      <c r="P3" s="124"/>
      <c r="Q3" s="124"/>
      <c r="R3" s="69" t="s">
        <v>8</v>
      </c>
      <c r="S3" s="70"/>
      <c r="T3" s="70"/>
      <c r="U3" s="71"/>
      <c r="V3" s="129" t="s">
        <v>71</v>
      </c>
      <c r="W3" s="130"/>
      <c r="X3" s="130"/>
      <c r="Y3" s="130"/>
      <c r="Z3" s="130"/>
      <c r="AA3" s="130"/>
      <c r="AB3" s="130"/>
      <c r="AC3" s="130"/>
      <c r="AD3" s="130"/>
      <c r="AE3" s="131"/>
      <c r="AF3" s="124"/>
      <c r="AH3" s="30"/>
    </row>
    <row r="4" spans="1:35" ht="14.25" customHeight="1">
      <c r="A4" s="124"/>
      <c r="B4" s="56"/>
      <c r="C4" s="57"/>
      <c r="D4" s="57"/>
      <c r="E4" s="57"/>
      <c r="F4" s="57"/>
      <c r="G4" s="57"/>
      <c r="H4" s="57"/>
      <c r="I4" s="58"/>
      <c r="J4" s="124"/>
      <c r="K4" s="124"/>
      <c r="L4" s="124"/>
      <c r="M4" s="124"/>
      <c r="N4" s="124"/>
      <c r="O4" s="124"/>
      <c r="P4" s="124"/>
      <c r="Q4" s="124"/>
      <c r="R4" s="77" t="s">
        <v>9</v>
      </c>
      <c r="S4" s="78"/>
      <c r="T4" s="78"/>
      <c r="U4" s="79"/>
      <c r="V4" s="80"/>
      <c r="W4" s="80"/>
      <c r="X4" s="80"/>
      <c r="Y4" s="80"/>
      <c r="Z4" s="80"/>
      <c r="AA4" s="80"/>
      <c r="AB4" s="80"/>
      <c r="AC4" s="80"/>
      <c r="AD4" s="80"/>
      <c r="AE4" s="81"/>
      <c r="AF4" s="124"/>
      <c r="AH4" s="31"/>
      <c r="AI4" s="31"/>
    </row>
    <row r="5" spans="1:35" ht="14.25" customHeight="1">
      <c r="A5" s="124"/>
      <c r="B5" s="56"/>
      <c r="C5" s="57"/>
      <c r="D5" s="57"/>
      <c r="E5" s="57"/>
      <c r="F5" s="57"/>
      <c r="G5" s="57"/>
      <c r="H5" s="57"/>
      <c r="I5" s="58"/>
      <c r="J5" s="124"/>
      <c r="K5" s="124"/>
      <c r="L5" s="124"/>
      <c r="M5" s="124"/>
      <c r="N5" s="124"/>
      <c r="O5" s="124"/>
      <c r="P5" s="124"/>
      <c r="Q5" s="124"/>
      <c r="R5" s="82" t="s">
        <v>23</v>
      </c>
      <c r="S5" s="83"/>
      <c r="T5" s="83"/>
      <c r="U5" s="84"/>
      <c r="V5" s="85"/>
      <c r="W5" s="86"/>
      <c r="X5" s="86"/>
      <c r="Y5" s="86"/>
      <c r="Z5" s="86"/>
      <c r="AA5" s="86"/>
      <c r="AB5" s="86"/>
      <c r="AC5" s="86"/>
      <c r="AD5" s="86"/>
      <c r="AE5" s="87"/>
      <c r="AF5" s="124"/>
      <c r="AH5" s="31"/>
      <c r="AI5" s="31"/>
    </row>
    <row r="6" spans="1:35" ht="14.25" customHeight="1">
      <c r="A6" s="124"/>
      <c r="B6" s="56"/>
      <c r="C6" s="57"/>
      <c r="D6" s="57"/>
      <c r="E6" s="57"/>
      <c r="F6" s="57"/>
      <c r="G6" s="57"/>
      <c r="H6" s="57"/>
      <c r="I6" s="58"/>
      <c r="J6" s="124"/>
      <c r="K6" s="124"/>
      <c r="L6" s="124"/>
      <c r="M6" s="124"/>
      <c r="N6" s="124"/>
      <c r="O6" s="124"/>
      <c r="P6" s="124"/>
      <c r="Q6" s="124"/>
      <c r="R6" s="69"/>
      <c r="S6" s="70"/>
      <c r="T6" s="70"/>
      <c r="U6" s="71"/>
      <c r="V6" s="88"/>
      <c r="W6" s="89"/>
      <c r="X6" s="89"/>
      <c r="Y6" s="89"/>
      <c r="Z6" s="89"/>
      <c r="AA6" s="89"/>
      <c r="AB6" s="89"/>
      <c r="AC6" s="89"/>
      <c r="AD6" s="89"/>
      <c r="AE6" s="90"/>
      <c r="AF6" s="124"/>
      <c r="AH6" s="31"/>
      <c r="AI6" s="31"/>
    </row>
    <row r="7" spans="1:35" ht="14.25" customHeight="1" thickBot="1">
      <c r="A7" s="124"/>
      <c r="B7" s="59"/>
      <c r="C7" s="60"/>
      <c r="D7" s="60"/>
      <c r="E7" s="60"/>
      <c r="F7" s="60"/>
      <c r="G7" s="60"/>
      <c r="H7" s="60"/>
      <c r="I7" s="61"/>
      <c r="J7" s="124"/>
      <c r="K7" s="124"/>
      <c r="L7" s="124"/>
      <c r="M7" s="124"/>
      <c r="N7" s="124"/>
      <c r="O7" s="124"/>
      <c r="P7" s="124"/>
      <c r="Q7" s="124"/>
      <c r="R7" s="72" t="s">
        <v>70</v>
      </c>
      <c r="S7" s="73"/>
      <c r="T7" s="73"/>
      <c r="U7" s="74"/>
      <c r="V7" s="75"/>
      <c r="W7" s="75"/>
      <c r="X7" s="75"/>
      <c r="Y7" s="75"/>
      <c r="Z7" s="75"/>
      <c r="AA7" s="75"/>
      <c r="AB7" s="75"/>
      <c r="AC7" s="75"/>
      <c r="AD7" s="75"/>
      <c r="AE7" s="76"/>
      <c r="AF7" s="124"/>
      <c r="AH7" s="31"/>
      <c r="AI7" s="31"/>
    </row>
    <row r="8" spans="1:35" ht="3" customHeight="1">
      <c r="A8" s="124"/>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row>
    <row r="9" spans="1:35" ht="6.75" customHeight="1">
      <c r="A9" s="124"/>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row>
    <row r="10" spans="1:35" ht="45" customHeight="1">
      <c r="A10" s="68" t="s">
        <v>72</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row>
    <row r="11" spans="1:35" ht="21.75" customHeight="1">
      <c r="A11" s="34"/>
      <c r="B11" s="2" t="s">
        <v>27</v>
      </c>
      <c r="C11" s="3"/>
      <c r="D11" s="3"/>
      <c r="E11" s="3"/>
      <c r="F11" s="3"/>
      <c r="G11" s="3"/>
      <c r="H11" s="3"/>
      <c r="I11" s="3"/>
      <c r="J11" s="5"/>
      <c r="K11" s="5"/>
      <c r="L11" s="5"/>
      <c r="M11" s="5"/>
      <c r="N11" s="5"/>
      <c r="O11" s="5"/>
      <c r="P11" s="5"/>
      <c r="Q11" s="5"/>
      <c r="R11" s="5"/>
      <c r="S11" s="5"/>
      <c r="T11" s="5"/>
      <c r="U11" s="5"/>
      <c r="V11" s="5"/>
      <c r="W11" s="5"/>
      <c r="X11" s="5"/>
      <c r="Y11" s="5"/>
      <c r="Z11" s="5"/>
      <c r="AA11" s="5"/>
      <c r="AB11" s="5"/>
      <c r="AC11" s="5"/>
      <c r="AD11" s="5"/>
      <c r="AE11" s="5"/>
      <c r="AF11" s="124"/>
    </row>
    <row r="12" spans="1:35" ht="10.5" customHeight="1">
      <c r="A12" s="124"/>
      <c r="B12" s="124"/>
      <c r="C12" s="124"/>
      <c r="D12" s="124"/>
      <c r="E12" s="124"/>
      <c r="F12" s="124"/>
      <c r="G12" s="124"/>
      <c r="H12" s="132"/>
      <c r="I12" s="133"/>
      <c r="J12" s="133"/>
      <c r="K12" s="133"/>
      <c r="L12" s="133"/>
      <c r="M12" s="134"/>
      <c r="N12" s="134"/>
      <c r="O12" s="134"/>
      <c r="P12" s="134"/>
      <c r="Q12" s="134"/>
      <c r="R12" s="134"/>
      <c r="S12" s="134"/>
      <c r="T12" s="134"/>
      <c r="U12" s="134"/>
      <c r="V12" s="134"/>
      <c r="W12" s="134"/>
      <c r="X12" s="134"/>
      <c r="Y12" s="134"/>
      <c r="Z12" s="134"/>
      <c r="AA12" s="134"/>
      <c r="AB12" s="134"/>
      <c r="AC12" s="134"/>
      <c r="AD12" s="134"/>
      <c r="AE12" s="124"/>
      <c r="AF12" s="124"/>
    </row>
    <row r="13" spans="1:35" ht="33" customHeight="1">
      <c r="A13" s="7"/>
      <c r="B13" s="8"/>
      <c r="C13" s="65" t="s">
        <v>73</v>
      </c>
      <c r="D13" s="66"/>
      <c r="E13" s="66"/>
      <c r="F13" s="66"/>
      <c r="G13" s="66"/>
      <c r="H13" s="66"/>
      <c r="I13" s="66"/>
      <c r="J13" s="66"/>
      <c r="K13" s="66"/>
      <c r="L13" s="66"/>
      <c r="M13" s="66"/>
      <c r="N13" s="66"/>
      <c r="O13" s="66"/>
      <c r="P13" s="66"/>
      <c r="Q13" s="66"/>
      <c r="R13" s="66"/>
      <c r="S13" s="66"/>
      <c r="T13" s="66"/>
      <c r="U13" s="66"/>
      <c r="V13" s="66"/>
      <c r="W13" s="67"/>
      <c r="X13" s="259"/>
      <c r="Y13" s="260"/>
      <c r="Z13" s="260"/>
      <c r="AA13" s="260"/>
      <c r="AB13" s="260"/>
      <c r="AC13" s="260"/>
      <c r="AD13" s="260"/>
      <c r="AE13" s="261"/>
      <c r="AF13" s="124"/>
    </row>
    <row r="14" spans="1:35" ht="21.75" customHeight="1">
      <c r="A14" s="7"/>
      <c r="B14" s="8"/>
      <c r="C14" s="9"/>
      <c r="D14" s="9"/>
      <c r="E14" s="9"/>
      <c r="F14" s="9"/>
      <c r="G14" s="9"/>
      <c r="H14" s="9"/>
      <c r="I14" s="9"/>
      <c r="J14" s="10"/>
      <c r="K14" s="10"/>
      <c r="L14" s="10"/>
      <c r="M14" s="10"/>
      <c r="N14" s="10"/>
      <c r="O14" s="10"/>
      <c r="P14" s="10"/>
      <c r="Q14" s="10"/>
      <c r="R14" s="10"/>
      <c r="S14" s="10"/>
      <c r="T14" s="10"/>
      <c r="U14" s="10"/>
      <c r="V14" s="10"/>
      <c r="W14" s="10"/>
      <c r="X14" s="10"/>
      <c r="Y14" s="10"/>
      <c r="Z14" s="10"/>
      <c r="AA14" s="10"/>
      <c r="AB14" s="10"/>
      <c r="AC14" s="10"/>
      <c r="AD14" s="10"/>
      <c r="AE14" s="10"/>
      <c r="AF14" s="125"/>
    </row>
    <row r="15" spans="1:35" ht="28.5" customHeight="1">
      <c r="A15" s="124"/>
      <c r="B15" s="133"/>
      <c r="C15" s="49" t="s">
        <v>12</v>
      </c>
      <c r="D15" s="50"/>
      <c r="E15" s="50"/>
      <c r="F15" s="50"/>
      <c r="G15" s="50"/>
      <c r="H15" s="51"/>
      <c r="I15" s="51"/>
      <c r="J15" s="51"/>
      <c r="K15" s="51"/>
      <c r="L15" s="51"/>
      <c r="M15" s="135" t="s">
        <v>28</v>
      </c>
      <c r="N15" s="135"/>
      <c r="O15" s="135"/>
      <c r="P15" s="135"/>
      <c r="Q15" s="135"/>
      <c r="R15" s="135"/>
      <c r="S15" s="135"/>
      <c r="T15" s="39"/>
      <c r="U15" s="39"/>
      <c r="V15" s="39"/>
      <c r="W15" s="136" t="s">
        <v>21</v>
      </c>
      <c r="X15" s="137"/>
      <c r="Y15" s="124"/>
      <c r="Z15" s="124"/>
      <c r="AA15" s="124"/>
      <c r="AB15" s="124"/>
      <c r="AC15" s="124"/>
      <c r="AD15" s="124"/>
      <c r="AE15" s="124"/>
      <c r="AF15" s="124"/>
    </row>
    <row r="16" spans="1:35" s="31" customFormat="1" ht="8.25" customHeight="1" thickBot="1">
      <c r="A16" s="138"/>
      <c r="B16" s="139"/>
      <c r="C16" s="35"/>
      <c r="D16" s="35"/>
      <c r="E16" s="35"/>
      <c r="F16" s="35"/>
      <c r="G16" s="35"/>
      <c r="H16" s="140"/>
      <c r="I16" s="140"/>
      <c r="J16" s="140"/>
      <c r="K16" s="140"/>
      <c r="L16" s="140"/>
      <c r="M16" s="4"/>
      <c r="N16" s="4"/>
      <c r="O16" s="4"/>
      <c r="P16" s="4"/>
      <c r="Q16" s="4"/>
      <c r="R16" s="141"/>
      <c r="S16" s="141"/>
      <c r="T16" s="141"/>
      <c r="U16" s="141"/>
      <c r="V16" s="141"/>
      <c r="W16" s="141"/>
      <c r="X16" s="138"/>
      <c r="Y16" s="138"/>
      <c r="Z16" s="138"/>
      <c r="AA16" s="142"/>
      <c r="AB16" s="143"/>
      <c r="AC16" s="144"/>
      <c r="AD16" s="144"/>
      <c r="AE16" s="145"/>
      <c r="AF16" s="138"/>
    </row>
    <row r="17" spans="1:32" ht="27.75" customHeight="1" thickTop="1" thickBot="1">
      <c r="A17" s="124"/>
      <c r="B17" s="124"/>
      <c r="C17" s="146" t="s">
        <v>17</v>
      </c>
      <c r="D17" s="147"/>
      <c r="E17" s="147"/>
      <c r="F17" s="147"/>
      <c r="G17" s="148"/>
      <c r="H17" s="149" t="s">
        <v>37</v>
      </c>
      <c r="I17" s="150"/>
      <c r="J17" s="150"/>
      <c r="K17" s="150"/>
      <c r="L17" s="150"/>
      <c r="M17" s="52"/>
      <c r="N17" s="52"/>
      <c r="O17" s="52"/>
      <c r="P17" s="151" t="s">
        <v>16</v>
      </c>
      <c r="Q17" s="149" t="s">
        <v>38</v>
      </c>
      <c r="R17" s="150"/>
      <c r="S17" s="150"/>
      <c r="T17" s="150"/>
      <c r="U17" s="150"/>
      <c r="V17" s="52"/>
      <c r="W17" s="52"/>
      <c r="X17" s="52"/>
      <c r="Y17" s="151" t="s">
        <v>16</v>
      </c>
      <c r="Z17" s="124"/>
      <c r="AA17" s="124"/>
      <c r="AB17" s="152" t="s">
        <v>39</v>
      </c>
      <c r="AC17" s="153">
        <v>1.6</v>
      </c>
      <c r="AD17" s="153"/>
      <c r="AE17" s="154" t="s">
        <v>16</v>
      </c>
      <c r="AF17" s="124"/>
    </row>
    <row r="18" spans="1:32" ht="11.25" customHeight="1" thickTop="1">
      <c r="A18" s="124"/>
      <c r="B18" s="124"/>
      <c r="C18" s="155"/>
      <c r="D18" s="155"/>
      <c r="E18" s="155"/>
      <c r="F18" s="155"/>
      <c r="G18" s="155"/>
      <c r="H18" s="155"/>
      <c r="I18" s="155"/>
      <c r="J18" s="156"/>
      <c r="K18" s="156"/>
      <c r="L18" s="156"/>
      <c r="M18" s="157"/>
      <c r="N18" s="157"/>
      <c r="O18" s="134"/>
      <c r="P18" s="134"/>
      <c r="Q18" s="134"/>
      <c r="R18" s="124"/>
      <c r="S18" s="124"/>
      <c r="T18" s="124"/>
      <c r="U18" s="124"/>
      <c r="V18" s="124"/>
      <c r="W18" s="124"/>
      <c r="X18" s="124"/>
      <c r="Y18" s="124"/>
      <c r="Z18" s="124"/>
      <c r="AA18" s="124"/>
      <c r="AB18" s="124"/>
      <c r="AC18" s="124"/>
      <c r="AD18" s="124"/>
      <c r="AE18" s="124"/>
      <c r="AF18" s="124"/>
    </row>
    <row r="19" spans="1:32" ht="27.75" customHeight="1">
      <c r="A19" s="124"/>
      <c r="B19" s="124"/>
      <c r="C19" s="155"/>
      <c r="D19" s="158" t="s">
        <v>40</v>
      </c>
      <c r="E19" s="155"/>
      <c r="F19" s="155"/>
      <c r="G19" s="155"/>
      <c r="H19" s="155"/>
      <c r="I19" s="155"/>
      <c r="J19" s="156"/>
      <c r="K19" s="156"/>
      <c r="L19" s="156"/>
      <c r="M19" s="157"/>
      <c r="N19" s="157"/>
      <c r="O19" s="134"/>
      <c r="P19" s="134"/>
      <c r="Q19" s="134"/>
      <c r="R19" s="124"/>
      <c r="S19" s="124"/>
      <c r="T19" s="124"/>
      <c r="U19" s="124"/>
      <c r="V19" s="124"/>
      <c r="W19" s="124"/>
      <c r="X19" s="124"/>
      <c r="Y19" s="124"/>
      <c r="Z19" s="124"/>
      <c r="AA19" s="124"/>
      <c r="AB19" s="124"/>
      <c r="AC19" s="124"/>
      <c r="AD19" s="124"/>
      <c r="AE19" s="124"/>
      <c r="AF19" s="124"/>
    </row>
    <row r="20" spans="1:32" ht="27.75" customHeight="1" thickBot="1">
      <c r="A20" s="124"/>
      <c r="B20" s="124"/>
      <c r="C20" s="155"/>
      <c r="D20" s="158"/>
      <c r="E20" s="155"/>
      <c r="F20" s="155"/>
      <c r="G20" s="159"/>
      <c r="H20" s="160" t="s">
        <v>37</v>
      </c>
      <c r="I20" s="160"/>
      <c r="J20" s="160"/>
      <c r="K20" s="160"/>
      <c r="L20" s="160"/>
      <c r="M20" s="161" t="str">
        <f>IF(T28="○",M17,"")</f>
        <v/>
      </c>
      <c r="N20" s="161"/>
      <c r="O20" s="161"/>
      <c r="P20" s="162" t="s">
        <v>16</v>
      </c>
      <c r="Q20" s="163"/>
      <c r="R20" s="164" t="s">
        <v>34</v>
      </c>
      <c r="S20" s="165">
        <v>5</v>
      </c>
      <c r="T20" s="165"/>
      <c r="U20" s="160" t="s">
        <v>41</v>
      </c>
      <c r="V20" s="160"/>
      <c r="W20" s="166" t="str">
        <f>IF(T28="○",ROUNDDOWN(M20/5,1),"")</f>
        <v/>
      </c>
      <c r="X20" s="166"/>
      <c r="Y20" s="166"/>
      <c r="Z20" s="167" t="s">
        <v>16</v>
      </c>
      <c r="AA20" s="124"/>
      <c r="AB20" s="124"/>
      <c r="AC20" s="124"/>
      <c r="AD20" s="124"/>
      <c r="AE20" s="124"/>
      <c r="AF20" s="124"/>
    </row>
    <row r="21" spans="1:32" ht="27.75" customHeight="1" thickTop="1" thickBot="1">
      <c r="A21" s="124"/>
      <c r="B21" s="124"/>
      <c r="C21" s="155"/>
      <c r="D21" s="158"/>
      <c r="E21" s="155"/>
      <c r="F21" s="155"/>
      <c r="G21" s="159"/>
      <c r="H21" s="168" t="s">
        <v>38</v>
      </c>
      <c r="I21" s="168"/>
      <c r="J21" s="168"/>
      <c r="K21" s="168"/>
      <c r="L21" s="168"/>
      <c r="M21" s="169" t="str">
        <f>IF(T28="○",V17,"")</f>
        <v/>
      </c>
      <c r="N21" s="169"/>
      <c r="O21" s="169"/>
      <c r="P21" s="170" t="s">
        <v>16</v>
      </c>
      <c r="Q21" s="171"/>
      <c r="R21" s="172" t="s">
        <v>34</v>
      </c>
      <c r="S21" s="173">
        <v>2</v>
      </c>
      <c r="T21" s="173"/>
      <c r="U21" s="174" t="s">
        <v>42</v>
      </c>
      <c r="V21" s="174"/>
      <c r="W21" s="175" t="str">
        <f>IF(T28="○",ROUNDDOWN(M21/2,1),"")</f>
        <v/>
      </c>
      <c r="X21" s="175"/>
      <c r="Y21" s="175"/>
      <c r="Z21" s="176" t="s">
        <v>16</v>
      </c>
      <c r="AA21" s="177" t="s">
        <v>43</v>
      </c>
      <c r="AB21" s="152" t="s">
        <v>44</v>
      </c>
      <c r="AC21" s="153">
        <f>IF(T28="○",ROUND(W20+W21,0),0)</f>
        <v>0</v>
      </c>
      <c r="AD21" s="153"/>
      <c r="AE21" s="154" t="s">
        <v>16</v>
      </c>
      <c r="AF21" s="124"/>
    </row>
    <row r="22" spans="1:32" ht="27.75" customHeight="1" thickTop="1">
      <c r="A22" s="124"/>
      <c r="B22" s="124"/>
      <c r="C22" s="155"/>
      <c r="D22" s="158"/>
      <c r="E22" s="155"/>
      <c r="F22" s="155"/>
      <c r="G22" s="155"/>
      <c r="H22" s="155"/>
      <c r="I22" s="155"/>
      <c r="J22" s="156"/>
      <c r="K22" s="156"/>
      <c r="L22" s="156"/>
      <c r="M22" s="157"/>
      <c r="N22" s="157"/>
      <c r="O22" s="134"/>
      <c r="P22" s="134"/>
      <c r="Q22" s="134"/>
      <c r="R22" s="178"/>
      <c r="S22" s="124"/>
      <c r="T22" s="124"/>
      <c r="U22" s="124"/>
      <c r="V22" s="124"/>
      <c r="W22" s="124"/>
      <c r="X22" s="124"/>
      <c r="Y22" s="124"/>
      <c r="Z22" s="124"/>
      <c r="AA22" s="124"/>
      <c r="AB22" s="124"/>
      <c r="AC22" s="124"/>
      <c r="AD22" s="124"/>
      <c r="AE22" s="124"/>
      <c r="AF22" s="124"/>
    </row>
    <row r="23" spans="1:32" ht="27.75" customHeight="1" thickBot="1">
      <c r="A23" s="124"/>
      <c r="B23" s="124"/>
      <c r="C23" s="155"/>
      <c r="D23" s="158" t="s">
        <v>45</v>
      </c>
      <c r="E23" s="155"/>
      <c r="F23" s="155"/>
      <c r="G23" s="155"/>
      <c r="H23" s="155"/>
      <c r="I23" s="155"/>
      <c r="J23" s="156"/>
      <c r="K23" s="156"/>
      <c r="L23" s="156"/>
      <c r="M23" s="157"/>
      <c r="N23" s="157"/>
      <c r="O23" s="134"/>
      <c r="P23" s="134"/>
      <c r="Q23" s="134"/>
      <c r="R23" s="179"/>
      <c r="S23" s="124"/>
      <c r="T23" s="124"/>
      <c r="U23" s="124"/>
      <c r="V23" s="124"/>
      <c r="W23" s="124"/>
      <c r="X23" s="124"/>
      <c r="Y23" s="124"/>
      <c r="Z23" s="124"/>
      <c r="AA23" s="124"/>
      <c r="AB23" s="124"/>
      <c r="AC23" s="124"/>
      <c r="AD23" s="124"/>
      <c r="AE23" s="124"/>
      <c r="AF23" s="124"/>
    </row>
    <row r="24" spans="1:32" ht="27.75" customHeight="1" thickTop="1" thickBot="1">
      <c r="A24" s="124"/>
      <c r="B24" s="124"/>
      <c r="C24" s="155"/>
      <c r="D24" s="158"/>
      <c r="E24" s="155"/>
      <c r="F24" s="155"/>
      <c r="G24" s="159"/>
      <c r="H24" s="150" t="s">
        <v>37</v>
      </c>
      <c r="I24" s="150"/>
      <c r="J24" s="150"/>
      <c r="K24" s="150"/>
      <c r="L24" s="150"/>
      <c r="M24" s="180">
        <f>IF(T28="○","",M17+V17)</f>
        <v>0</v>
      </c>
      <c r="N24" s="180"/>
      <c r="O24" s="180"/>
      <c r="P24" s="181" t="s">
        <v>16</v>
      </c>
      <c r="Q24" s="182"/>
      <c r="R24" s="183" t="s">
        <v>46</v>
      </c>
      <c r="S24" s="184">
        <f>IF(T29="○",5,3)</f>
        <v>3</v>
      </c>
      <c r="T24" s="184"/>
      <c r="U24" s="150" t="s">
        <v>41</v>
      </c>
      <c r="V24" s="150"/>
      <c r="W24" s="185">
        <f>IF(T28="○","",ROUND(M24/S24,0))</f>
        <v>0</v>
      </c>
      <c r="X24" s="185"/>
      <c r="Y24" s="185"/>
      <c r="Z24" s="186" t="s">
        <v>16</v>
      </c>
      <c r="AA24" s="177" t="s">
        <v>43</v>
      </c>
      <c r="AB24" s="152" t="s">
        <v>47</v>
      </c>
      <c r="AC24" s="153">
        <f>IF(T28="○",0,W24)</f>
        <v>0</v>
      </c>
      <c r="AD24" s="153"/>
      <c r="AE24" s="187" t="s">
        <v>16</v>
      </c>
      <c r="AF24" s="124"/>
    </row>
    <row r="25" spans="1:32" ht="23.25" customHeight="1" thickTop="1">
      <c r="A25" s="124"/>
      <c r="B25" s="124"/>
      <c r="C25" s="124"/>
      <c r="D25" s="124"/>
      <c r="E25" s="124"/>
      <c r="F25" s="124"/>
      <c r="G25" s="124"/>
      <c r="H25" s="132"/>
      <c r="I25" s="133"/>
      <c r="J25" s="133"/>
      <c r="K25" s="133"/>
      <c r="L25" s="133"/>
      <c r="M25" s="134"/>
      <c r="N25" s="134"/>
      <c r="O25" s="134"/>
      <c r="P25" s="134"/>
      <c r="Q25" s="188"/>
      <c r="R25" s="188"/>
      <c r="S25" s="188"/>
      <c r="T25" s="188"/>
      <c r="U25" s="188"/>
      <c r="V25" s="188"/>
      <c r="W25" s="188"/>
      <c r="X25" s="188"/>
      <c r="Y25" s="188"/>
      <c r="Z25" s="188"/>
      <c r="AA25" s="188"/>
      <c r="AB25" s="134"/>
      <c r="AC25" s="134"/>
      <c r="AD25" s="134"/>
      <c r="AE25" s="124"/>
      <c r="AF25" s="124"/>
    </row>
    <row r="26" spans="1:32" ht="129" customHeight="1">
      <c r="A26" s="124"/>
      <c r="B26" s="124"/>
      <c r="C26" s="124"/>
      <c r="D26" s="124"/>
      <c r="E26" s="4"/>
      <c r="F26" s="4"/>
      <c r="G26" s="4"/>
      <c r="H26" s="40" t="s">
        <v>48</v>
      </c>
      <c r="I26" s="40"/>
      <c r="J26" s="40"/>
      <c r="K26" s="40"/>
      <c r="L26" s="40"/>
      <c r="M26" s="40"/>
      <c r="N26" s="40"/>
      <c r="O26" s="40"/>
      <c r="P26" s="40"/>
      <c r="Q26" s="40"/>
      <c r="R26" s="40"/>
      <c r="S26" s="40"/>
      <c r="T26" s="40"/>
      <c r="U26" s="40"/>
      <c r="V26" s="40"/>
      <c r="W26" s="40"/>
      <c r="X26" s="40"/>
      <c r="Y26" s="40"/>
      <c r="Z26" s="40"/>
      <c r="AA26" s="40"/>
      <c r="AB26" s="40"/>
      <c r="AC26" s="40"/>
      <c r="AD26" s="40"/>
      <c r="AE26" s="40"/>
      <c r="AF26" s="124"/>
    </row>
    <row r="27" spans="1:32" ht="14.25" customHeight="1">
      <c r="A27" s="124"/>
      <c r="B27" s="124"/>
      <c r="C27" s="124"/>
      <c r="D27" s="124"/>
      <c r="E27" s="124"/>
      <c r="F27" s="179"/>
      <c r="G27" s="124"/>
      <c r="H27" s="124"/>
      <c r="I27" s="124"/>
      <c r="J27" s="174"/>
      <c r="K27" s="174"/>
      <c r="L27" s="174"/>
      <c r="M27" s="174"/>
      <c r="N27" s="174"/>
      <c r="O27" s="124"/>
      <c r="P27" s="124"/>
      <c r="Q27" s="124"/>
      <c r="R27" s="124"/>
      <c r="S27" s="124"/>
      <c r="T27" s="124"/>
      <c r="U27" s="124"/>
      <c r="V27" s="124"/>
      <c r="W27" s="124"/>
      <c r="X27" s="124"/>
      <c r="Y27" s="124"/>
      <c r="Z27" s="124"/>
      <c r="AA27" s="124"/>
      <c r="AB27" s="124"/>
      <c r="AC27" s="124"/>
      <c r="AD27" s="124"/>
      <c r="AE27" s="124"/>
      <c r="AF27" s="124"/>
    </row>
    <row r="28" spans="1:32" ht="27.75" customHeight="1">
      <c r="A28" s="124"/>
      <c r="B28" s="124"/>
      <c r="C28" s="189" t="s">
        <v>29</v>
      </c>
      <c r="D28" s="190"/>
      <c r="E28" s="190"/>
      <c r="F28" s="190"/>
      <c r="G28" s="191"/>
      <c r="H28" s="192" t="s">
        <v>65</v>
      </c>
      <c r="I28" s="193"/>
      <c r="J28" s="193"/>
      <c r="K28" s="193"/>
      <c r="L28" s="193"/>
      <c r="M28" s="193"/>
      <c r="N28" s="193"/>
      <c r="O28" s="193"/>
      <c r="P28" s="193"/>
      <c r="Q28" s="193"/>
      <c r="R28" s="193"/>
      <c r="S28" s="194"/>
      <c r="T28" s="41"/>
      <c r="U28" s="42"/>
      <c r="V28" s="124"/>
      <c r="W28" s="124"/>
      <c r="X28" s="124"/>
      <c r="Y28" s="124"/>
      <c r="Z28" s="124"/>
      <c r="AA28" s="124"/>
      <c r="AB28" s="124"/>
      <c r="AC28" s="124"/>
      <c r="AD28" s="124"/>
      <c r="AE28" s="124"/>
      <c r="AF28" s="124"/>
    </row>
    <row r="29" spans="1:32" ht="27.75" customHeight="1" thickBot="1">
      <c r="A29" s="124"/>
      <c r="B29" s="124"/>
      <c r="C29" s="195"/>
      <c r="D29" s="196"/>
      <c r="E29" s="196"/>
      <c r="F29" s="196"/>
      <c r="G29" s="197"/>
      <c r="H29" s="198" t="s">
        <v>49</v>
      </c>
      <c r="I29" s="199"/>
      <c r="J29" s="199"/>
      <c r="K29" s="199"/>
      <c r="L29" s="199"/>
      <c r="M29" s="199"/>
      <c r="N29" s="199"/>
      <c r="O29" s="199"/>
      <c r="P29" s="199"/>
      <c r="Q29" s="199"/>
      <c r="R29" s="199"/>
      <c r="S29" s="200"/>
      <c r="T29" s="43"/>
      <c r="U29" s="44"/>
      <c r="V29" s="124"/>
      <c r="W29" s="124"/>
      <c r="X29" s="124"/>
      <c r="Y29" s="124"/>
      <c r="Z29" s="124"/>
      <c r="AA29" s="124"/>
      <c r="AB29" s="124"/>
      <c r="AC29" s="124"/>
      <c r="AD29" s="124"/>
      <c r="AE29" s="124"/>
      <c r="AF29" s="124"/>
    </row>
    <row r="30" spans="1:32" ht="27.75" customHeight="1" thickTop="1" thickBot="1">
      <c r="A30" s="124"/>
      <c r="B30" s="124"/>
      <c r="C30" s="195"/>
      <c r="D30" s="196"/>
      <c r="E30" s="196"/>
      <c r="F30" s="196"/>
      <c r="G30" s="197"/>
      <c r="H30" s="201" t="s">
        <v>82</v>
      </c>
      <c r="I30" s="202"/>
      <c r="J30" s="202"/>
      <c r="K30" s="202"/>
      <c r="L30" s="202"/>
      <c r="M30" s="202"/>
      <c r="N30" s="202"/>
      <c r="O30" s="202"/>
      <c r="P30" s="202"/>
      <c r="Q30" s="202"/>
      <c r="R30" s="202"/>
      <c r="S30" s="203"/>
      <c r="T30" s="45"/>
      <c r="U30" s="46"/>
      <c r="V30" s="124" t="s">
        <v>50</v>
      </c>
      <c r="W30" s="124"/>
      <c r="X30" s="124"/>
      <c r="Y30" s="124"/>
      <c r="Z30" s="124"/>
      <c r="AA30" s="177" t="s">
        <v>51</v>
      </c>
      <c r="AB30" s="152" t="s">
        <v>52</v>
      </c>
      <c r="AC30" s="153">
        <f>IF(T30="○",0.4,0)</f>
        <v>0</v>
      </c>
      <c r="AD30" s="153"/>
      <c r="AE30" s="187" t="s">
        <v>16</v>
      </c>
      <c r="AF30" s="124"/>
    </row>
    <row r="31" spans="1:32" ht="27.75" customHeight="1" thickTop="1" thickBot="1">
      <c r="A31" s="124"/>
      <c r="B31" s="124"/>
      <c r="C31" s="195"/>
      <c r="D31" s="196"/>
      <c r="E31" s="196"/>
      <c r="F31" s="196"/>
      <c r="G31" s="197"/>
      <c r="H31" s="204" t="s">
        <v>79</v>
      </c>
      <c r="I31" s="205"/>
      <c r="J31" s="205"/>
      <c r="K31" s="205"/>
      <c r="L31" s="205"/>
      <c r="M31" s="205"/>
      <c r="N31" s="205"/>
      <c r="O31" s="205"/>
      <c r="P31" s="205"/>
      <c r="Q31" s="205"/>
      <c r="R31" s="205"/>
      <c r="S31" s="203"/>
      <c r="T31" s="45"/>
      <c r="U31" s="46"/>
      <c r="V31" s="125" t="s">
        <v>86</v>
      </c>
      <c r="W31" s="124"/>
      <c r="X31" s="124"/>
      <c r="Y31" s="124"/>
      <c r="Z31" s="124"/>
      <c r="AA31" s="177" t="s">
        <v>51</v>
      </c>
      <c r="AB31" s="152" t="s">
        <v>52</v>
      </c>
      <c r="AC31" s="153">
        <f>IF(T31="○",0.6,0)</f>
        <v>0</v>
      </c>
      <c r="AD31" s="153"/>
      <c r="AE31" s="187" t="s">
        <v>16</v>
      </c>
      <c r="AF31" s="124"/>
    </row>
    <row r="32" spans="1:32" ht="40.5" customHeight="1" thickTop="1" thickBot="1">
      <c r="A32" s="124"/>
      <c r="B32" s="124"/>
      <c r="C32" s="195"/>
      <c r="D32" s="196"/>
      <c r="E32" s="196"/>
      <c r="F32" s="196"/>
      <c r="G32" s="197"/>
      <c r="H32" s="206" t="s">
        <v>53</v>
      </c>
      <c r="I32" s="207"/>
      <c r="J32" s="207"/>
      <c r="K32" s="207"/>
      <c r="L32" s="207"/>
      <c r="M32" s="207"/>
      <c r="N32" s="207"/>
      <c r="O32" s="207"/>
      <c r="P32" s="207"/>
      <c r="Q32" s="207"/>
      <c r="R32" s="207"/>
      <c r="S32" s="208"/>
      <c r="T32" s="47"/>
      <c r="U32" s="48"/>
      <c r="V32" s="124" t="s">
        <v>54</v>
      </c>
      <c r="W32" s="124"/>
      <c r="X32" s="124"/>
      <c r="Y32" s="124"/>
      <c r="Z32" s="124"/>
      <c r="AA32" s="177" t="s">
        <v>51</v>
      </c>
      <c r="AB32" s="152" t="s">
        <v>55</v>
      </c>
      <c r="AC32" s="153">
        <f>IF(T32="○",-1,0)</f>
        <v>0</v>
      </c>
      <c r="AD32" s="153"/>
      <c r="AE32" s="187" t="s">
        <v>16</v>
      </c>
      <c r="AF32" s="124"/>
    </row>
    <row r="33" spans="1:32" ht="28.5" customHeight="1" thickTop="1" thickBot="1">
      <c r="A33" s="124"/>
      <c r="B33" s="124"/>
      <c r="C33" s="209"/>
      <c r="D33" s="209"/>
      <c r="E33" s="209"/>
      <c r="F33" s="209"/>
      <c r="G33" s="209"/>
      <c r="H33" s="209"/>
      <c r="I33" s="209"/>
      <c r="J33" s="209"/>
      <c r="K33" s="209"/>
      <c r="L33" s="209"/>
      <c r="M33" s="209"/>
      <c r="N33" s="209"/>
      <c r="O33" s="209"/>
      <c r="P33" s="209"/>
      <c r="Q33" s="209"/>
      <c r="R33" s="209"/>
      <c r="S33" s="209"/>
      <c r="T33" s="209"/>
      <c r="U33" s="209"/>
      <c r="V33" s="124"/>
      <c r="W33" s="124"/>
      <c r="X33" s="124"/>
      <c r="Y33" s="124"/>
      <c r="Z33" s="124"/>
      <c r="AA33" s="124"/>
      <c r="AB33" s="124"/>
      <c r="AC33" s="124"/>
      <c r="AD33" s="124"/>
      <c r="AE33" s="124"/>
      <c r="AF33" s="124"/>
    </row>
    <row r="34" spans="1:32" ht="35.25" customHeight="1" thickTop="1" thickBot="1">
      <c r="A34" s="124"/>
      <c r="B34" s="124"/>
      <c r="C34" s="210" t="s">
        <v>56</v>
      </c>
      <c r="D34" s="211"/>
      <c r="E34" s="211"/>
      <c r="F34" s="211"/>
      <c r="G34" s="211"/>
      <c r="H34" s="211"/>
      <c r="I34" s="211"/>
      <c r="J34" s="211"/>
      <c r="K34" s="211"/>
      <c r="L34" s="211"/>
      <c r="M34" s="211"/>
      <c r="N34" s="211"/>
      <c r="O34" s="211"/>
      <c r="P34" s="211"/>
      <c r="Q34" s="211"/>
      <c r="R34" s="211"/>
      <c r="S34" s="211"/>
      <c r="T34" s="211"/>
      <c r="U34" s="211"/>
      <c r="V34" s="211"/>
      <c r="W34" s="212"/>
      <c r="X34" s="213"/>
      <c r="Y34" s="214"/>
      <c r="Z34" s="214"/>
      <c r="AA34" s="215">
        <f>AC17+AC21+AC24+AC30+AC31+AC32</f>
        <v>1.6</v>
      </c>
      <c r="AB34" s="215"/>
      <c r="AC34" s="215"/>
      <c r="AD34" s="215"/>
      <c r="AE34" s="216" t="s">
        <v>16</v>
      </c>
      <c r="AF34" s="124"/>
    </row>
    <row r="35" spans="1:32" ht="35.25" customHeight="1" thickBot="1">
      <c r="A35" s="124"/>
      <c r="B35" s="124"/>
      <c r="C35" s="217" t="s">
        <v>83</v>
      </c>
      <c r="D35" s="218"/>
      <c r="E35" s="218"/>
      <c r="F35" s="218"/>
      <c r="G35" s="218"/>
      <c r="H35" s="218"/>
      <c r="I35" s="218"/>
      <c r="J35" s="218"/>
      <c r="K35" s="218"/>
      <c r="L35" s="218"/>
      <c r="M35" s="218"/>
      <c r="N35" s="218"/>
      <c r="O35" s="218"/>
      <c r="P35" s="218"/>
      <c r="Q35" s="218"/>
      <c r="R35" s="218"/>
      <c r="S35" s="218"/>
      <c r="T35" s="218"/>
      <c r="U35" s="218"/>
      <c r="V35" s="218"/>
      <c r="W35" s="219"/>
      <c r="X35" s="220">
        <f>X37+X39</f>
        <v>0</v>
      </c>
      <c r="Y35" s="220"/>
      <c r="Z35" s="220"/>
      <c r="AA35" s="220"/>
      <c r="AB35" s="220"/>
      <c r="AC35" s="220"/>
      <c r="AD35" s="220"/>
      <c r="AE35" s="221" t="s">
        <v>20</v>
      </c>
      <c r="AF35" s="124"/>
    </row>
    <row r="36" spans="1:32" ht="35.25" customHeight="1" thickBot="1">
      <c r="A36" s="124"/>
      <c r="B36" s="124"/>
      <c r="C36" s="217" t="s">
        <v>30</v>
      </c>
      <c r="D36" s="218"/>
      <c r="E36" s="218"/>
      <c r="F36" s="218"/>
      <c r="G36" s="218"/>
      <c r="H36" s="218"/>
      <c r="I36" s="218"/>
      <c r="J36" s="218"/>
      <c r="K36" s="218"/>
      <c r="L36" s="218"/>
      <c r="M36" s="218"/>
      <c r="N36" s="218"/>
      <c r="O36" s="218"/>
      <c r="P36" s="218"/>
      <c r="Q36" s="218"/>
      <c r="R36" s="218"/>
      <c r="S36" s="218"/>
      <c r="T36" s="218"/>
      <c r="U36" s="218"/>
      <c r="V36" s="218"/>
      <c r="W36" s="219"/>
      <c r="X36" s="222"/>
      <c r="Y36" s="222"/>
      <c r="Z36" s="222"/>
      <c r="AA36" s="223">
        <f>IF(ROUND(AA34/3,0)=0,1,ROUND(AA34/3,0))</f>
        <v>1</v>
      </c>
      <c r="AB36" s="223"/>
      <c r="AC36" s="223"/>
      <c r="AD36" s="223"/>
      <c r="AE36" s="221" t="s">
        <v>16</v>
      </c>
      <c r="AF36" s="124"/>
    </row>
    <row r="37" spans="1:32" ht="35.25" customHeight="1" thickBot="1">
      <c r="A37" s="124"/>
      <c r="B37" s="124"/>
      <c r="C37" s="217" t="s">
        <v>84</v>
      </c>
      <c r="D37" s="218"/>
      <c r="E37" s="218"/>
      <c r="F37" s="218"/>
      <c r="G37" s="218"/>
      <c r="H37" s="218"/>
      <c r="I37" s="218"/>
      <c r="J37" s="218"/>
      <c r="K37" s="218"/>
      <c r="L37" s="218"/>
      <c r="M37" s="218"/>
      <c r="N37" s="218"/>
      <c r="O37" s="218"/>
      <c r="P37" s="218"/>
      <c r="Q37" s="218"/>
      <c r="R37" s="218"/>
      <c r="S37" s="218"/>
      <c r="T37" s="218"/>
      <c r="U37" s="218"/>
      <c r="V37" s="218"/>
      <c r="W37" s="219"/>
      <c r="X37" s="220">
        <f>ROUNDDOWN(48860*AA36*T15,-3)</f>
        <v>0</v>
      </c>
      <c r="Y37" s="220"/>
      <c r="Z37" s="220"/>
      <c r="AA37" s="220"/>
      <c r="AB37" s="220"/>
      <c r="AC37" s="220"/>
      <c r="AD37" s="220"/>
      <c r="AE37" s="221" t="s">
        <v>20</v>
      </c>
      <c r="AF37" s="124"/>
    </row>
    <row r="38" spans="1:32" ht="35.25" customHeight="1" thickBot="1">
      <c r="A38" s="124"/>
      <c r="B38" s="124"/>
      <c r="C38" s="217" t="s">
        <v>31</v>
      </c>
      <c r="D38" s="218"/>
      <c r="E38" s="218"/>
      <c r="F38" s="218"/>
      <c r="G38" s="218"/>
      <c r="H38" s="218"/>
      <c r="I38" s="218"/>
      <c r="J38" s="218"/>
      <c r="K38" s="218"/>
      <c r="L38" s="218"/>
      <c r="M38" s="218"/>
      <c r="N38" s="218"/>
      <c r="O38" s="218"/>
      <c r="P38" s="218"/>
      <c r="Q38" s="218"/>
      <c r="R38" s="218"/>
      <c r="S38" s="218"/>
      <c r="T38" s="218"/>
      <c r="U38" s="218"/>
      <c r="V38" s="218"/>
      <c r="W38" s="219"/>
      <c r="X38" s="222"/>
      <c r="Y38" s="222"/>
      <c r="Z38" s="222"/>
      <c r="AA38" s="223">
        <f>IF(ROUND(AA34/5,0)=0,1,ROUND(AA34/5,0))</f>
        <v>1</v>
      </c>
      <c r="AB38" s="223"/>
      <c r="AC38" s="223"/>
      <c r="AD38" s="223"/>
      <c r="AE38" s="221" t="s">
        <v>16</v>
      </c>
      <c r="AF38" s="124"/>
    </row>
    <row r="39" spans="1:32" ht="35.25" customHeight="1" thickBot="1">
      <c r="A39" s="124"/>
      <c r="B39" s="124"/>
      <c r="C39" s="224" t="s">
        <v>85</v>
      </c>
      <c r="D39" s="225"/>
      <c r="E39" s="225"/>
      <c r="F39" s="225"/>
      <c r="G39" s="225"/>
      <c r="H39" s="225"/>
      <c r="I39" s="225"/>
      <c r="J39" s="225"/>
      <c r="K39" s="225"/>
      <c r="L39" s="225"/>
      <c r="M39" s="225"/>
      <c r="N39" s="225"/>
      <c r="O39" s="225"/>
      <c r="P39" s="225"/>
      <c r="Q39" s="225"/>
      <c r="R39" s="225"/>
      <c r="S39" s="225"/>
      <c r="T39" s="225"/>
      <c r="U39" s="225"/>
      <c r="V39" s="225"/>
      <c r="W39" s="226"/>
      <c r="X39" s="227">
        <f>ROUNDDOWN(6110*AA38*T15,-3)</f>
        <v>0</v>
      </c>
      <c r="Y39" s="227"/>
      <c r="Z39" s="227"/>
      <c r="AA39" s="227"/>
      <c r="AB39" s="227"/>
      <c r="AC39" s="227"/>
      <c r="AD39" s="227"/>
      <c r="AE39" s="228" t="s">
        <v>20</v>
      </c>
      <c r="AF39" s="124"/>
    </row>
    <row r="40" spans="1:32" ht="26.25" customHeight="1" thickTop="1">
      <c r="A40" s="124"/>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row>
    <row r="41" spans="1:32" ht="14.25">
      <c r="A41" s="124"/>
      <c r="B41" s="2" t="s">
        <v>32</v>
      </c>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row>
    <row r="42" spans="1:32" ht="17.25">
      <c r="A42" s="124"/>
      <c r="B42" s="229"/>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row>
    <row r="43" spans="1:32" ht="14.25">
      <c r="A43" s="125"/>
      <c r="B43" s="8"/>
      <c r="C43" s="230" t="s">
        <v>74</v>
      </c>
      <c r="D43" s="231"/>
      <c r="E43" s="231"/>
      <c r="F43" s="231"/>
      <c r="G43" s="231"/>
      <c r="H43" s="231"/>
      <c r="I43" s="231"/>
      <c r="J43" s="231"/>
      <c r="K43" s="231"/>
      <c r="L43" s="231"/>
      <c r="M43" s="231"/>
      <c r="N43" s="231"/>
      <c r="O43" s="231"/>
      <c r="P43" s="231"/>
      <c r="Q43" s="231"/>
      <c r="R43" s="231"/>
      <c r="S43" s="231"/>
      <c r="T43" s="231"/>
      <c r="U43" s="231"/>
      <c r="V43" s="231"/>
      <c r="W43" s="232"/>
      <c r="X43" s="262"/>
      <c r="Y43" s="263"/>
      <c r="Z43" s="263"/>
      <c r="AA43" s="263"/>
      <c r="AB43" s="263"/>
      <c r="AC43" s="263"/>
      <c r="AD43" s="263"/>
      <c r="AE43" s="264"/>
      <c r="AF43" s="125"/>
    </row>
    <row r="44" spans="1:32" ht="14.25">
      <c r="A44" s="125"/>
      <c r="B44" s="8"/>
      <c r="C44" s="233"/>
      <c r="D44" s="234"/>
      <c r="E44" s="234"/>
      <c r="F44" s="234"/>
      <c r="G44" s="234"/>
      <c r="H44" s="234"/>
      <c r="I44" s="234"/>
      <c r="J44" s="234"/>
      <c r="K44" s="234"/>
      <c r="L44" s="234"/>
      <c r="M44" s="234"/>
      <c r="N44" s="234"/>
      <c r="O44" s="234"/>
      <c r="P44" s="234"/>
      <c r="Q44" s="234"/>
      <c r="R44" s="234"/>
      <c r="S44" s="234"/>
      <c r="T44" s="234"/>
      <c r="U44" s="234"/>
      <c r="V44" s="234"/>
      <c r="W44" s="235"/>
      <c r="X44" s="265"/>
      <c r="Y44" s="266"/>
      <c r="Z44" s="266"/>
      <c r="AA44" s="266"/>
      <c r="AB44" s="266"/>
      <c r="AC44" s="266"/>
      <c r="AD44" s="266"/>
      <c r="AE44" s="267"/>
      <c r="AF44" s="125"/>
    </row>
    <row r="45" spans="1:32" ht="14.25">
      <c r="A45" s="125"/>
      <c r="B45" s="8"/>
      <c r="C45" s="230" t="s">
        <v>75</v>
      </c>
      <c r="D45" s="231"/>
      <c r="E45" s="231"/>
      <c r="F45" s="231"/>
      <c r="G45" s="231"/>
      <c r="H45" s="231"/>
      <c r="I45" s="231"/>
      <c r="J45" s="231"/>
      <c r="K45" s="231"/>
      <c r="L45" s="231"/>
      <c r="M45" s="231"/>
      <c r="N45" s="231"/>
      <c r="O45" s="231"/>
      <c r="P45" s="231"/>
      <c r="Q45" s="231"/>
      <c r="R45" s="231"/>
      <c r="S45" s="231"/>
      <c r="T45" s="231"/>
      <c r="U45" s="231"/>
      <c r="V45" s="231"/>
      <c r="W45" s="232"/>
      <c r="X45" s="262"/>
      <c r="Y45" s="263"/>
      <c r="Z45" s="263"/>
      <c r="AA45" s="263"/>
      <c r="AB45" s="263"/>
      <c r="AC45" s="263"/>
      <c r="AD45" s="263"/>
      <c r="AE45" s="264"/>
      <c r="AF45" s="125"/>
    </row>
    <row r="46" spans="1:32" ht="14.25">
      <c r="A46" s="125"/>
      <c r="B46" s="8"/>
      <c r="C46" s="233"/>
      <c r="D46" s="234"/>
      <c r="E46" s="234"/>
      <c r="F46" s="234"/>
      <c r="G46" s="234"/>
      <c r="H46" s="234"/>
      <c r="I46" s="234"/>
      <c r="J46" s="234"/>
      <c r="K46" s="234"/>
      <c r="L46" s="234"/>
      <c r="M46" s="234"/>
      <c r="N46" s="234"/>
      <c r="O46" s="234"/>
      <c r="P46" s="234"/>
      <c r="Q46" s="234"/>
      <c r="R46" s="234"/>
      <c r="S46" s="234"/>
      <c r="T46" s="234"/>
      <c r="U46" s="234"/>
      <c r="V46" s="234"/>
      <c r="W46" s="235"/>
      <c r="X46" s="265"/>
      <c r="Y46" s="266"/>
      <c r="Z46" s="266"/>
      <c r="AA46" s="266"/>
      <c r="AB46" s="266"/>
      <c r="AC46" s="266"/>
      <c r="AD46" s="266"/>
      <c r="AE46" s="267"/>
      <c r="AF46" s="125"/>
    </row>
    <row r="47" spans="1:32" ht="17.25">
      <c r="A47" s="125"/>
      <c r="B47" s="236"/>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row>
    <row r="48" spans="1:32" ht="27.75" customHeight="1">
      <c r="A48" s="124"/>
      <c r="B48" s="229"/>
      <c r="C48" s="237" t="s">
        <v>28</v>
      </c>
      <c r="D48" s="238"/>
      <c r="E48" s="238"/>
      <c r="F48" s="238"/>
      <c r="G48" s="238"/>
      <c r="H48" s="238"/>
      <c r="I48" s="239"/>
      <c r="J48" s="39"/>
      <c r="K48" s="39"/>
      <c r="L48" s="39"/>
      <c r="M48" s="136" t="s">
        <v>21</v>
      </c>
      <c r="N48" s="137"/>
      <c r="O48" s="134"/>
      <c r="P48" s="134"/>
      <c r="Q48" s="124"/>
      <c r="R48" s="124"/>
      <c r="S48" s="124"/>
      <c r="T48" s="124"/>
      <c r="U48" s="124"/>
      <c r="V48" s="124"/>
      <c r="W48" s="124"/>
      <c r="X48" s="124"/>
      <c r="Y48" s="124"/>
      <c r="Z48" s="124"/>
      <c r="AA48" s="124"/>
      <c r="AB48" s="124"/>
      <c r="AC48" s="124"/>
      <c r="AD48" s="124"/>
      <c r="AE48" s="124"/>
      <c r="AF48" s="124"/>
    </row>
    <row r="49" spans="1:32" ht="17.25">
      <c r="A49" s="124"/>
      <c r="B49" s="229"/>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row>
    <row r="50" spans="1:32" ht="9" customHeight="1" thickBot="1">
      <c r="A50" s="124"/>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row>
    <row r="51" spans="1:32" ht="21.75" customHeight="1">
      <c r="A51" s="124"/>
      <c r="B51" s="124"/>
      <c r="C51" s="240" t="s">
        <v>57</v>
      </c>
      <c r="D51" s="241"/>
      <c r="E51" s="241"/>
      <c r="F51" s="241"/>
      <c r="G51" s="241"/>
      <c r="H51" s="241"/>
      <c r="I51" s="241"/>
      <c r="J51" s="241"/>
      <c r="K51" s="241"/>
      <c r="L51" s="241"/>
      <c r="M51" s="241"/>
      <c r="N51" s="241"/>
      <c r="O51" s="241"/>
      <c r="P51" s="241"/>
      <c r="Q51" s="241"/>
      <c r="R51" s="241"/>
      <c r="S51" s="241"/>
      <c r="T51" s="241"/>
      <c r="U51" s="241"/>
      <c r="V51" s="241"/>
      <c r="W51" s="242"/>
      <c r="X51" s="32"/>
      <c r="Y51" s="32"/>
      <c r="Z51" s="32"/>
      <c r="AA51" s="38"/>
      <c r="AB51" s="38"/>
      <c r="AC51" s="38"/>
      <c r="AD51" s="38"/>
      <c r="AE51" s="33" t="s">
        <v>16</v>
      </c>
      <c r="AF51" s="124"/>
    </row>
    <row r="52" spans="1:32" ht="21.75" customHeight="1">
      <c r="A52" s="124"/>
      <c r="B52" s="124"/>
      <c r="C52" s="243" t="s">
        <v>58</v>
      </c>
      <c r="D52" s="244"/>
      <c r="E52" s="244"/>
      <c r="F52" s="244"/>
      <c r="G52" s="244"/>
      <c r="H52" s="244"/>
      <c r="I52" s="244"/>
      <c r="J52" s="244"/>
      <c r="K52" s="244"/>
      <c r="L52" s="244"/>
      <c r="M52" s="244"/>
      <c r="N52" s="244"/>
      <c r="O52" s="244"/>
      <c r="P52" s="244"/>
      <c r="Q52" s="244"/>
      <c r="R52" s="244"/>
      <c r="S52" s="244"/>
      <c r="T52" s="244"/>
      <c r="U52" s="244"/>
      <c r="V52" s="244"/>
      <c r="W52" s="245"/>
      <c r="X52" s="246"/>
      <c r="Y52" s="247"/>
      <c r="Z52" s="247"/>
      <c r="AA52" s="248">
        <f>AA36</f>
        <v>1</v>
      </c>
      <c r="AB52" s="248"/>
      <c r="AC52" s="248"/>
      <c r="AD52" s="248"/>
      <c r="AE52" s="249" t="s">
        <v>16</v>
      </c>
      <c r="AF52" s="124"/>
    </row>
    <row r="53" spans="1:32" ht="21.75" customHeight="1">
      <c r="A53" s="124"/>
      <c r="B53" s="124"/>
      <c r="C53" s="243" t="s">
        <v>59</v>
      </c>
      <c r="D53" s="244"/>
      <c r="E53" s="244"/>
      <c r="F53" s="244"/>
      <c r="G53" s="244"/>
      <c r="H53" s="244"/>
      <c r="I53" s="244"/>
      <c r="J53" s="244"/>
      <c r="K53" s="244"/>
      <c r="L53" s="244"/>
      <c r="M53" s="244"/>
      <c r="N53" s="244"/>
      <c r="O53" s="244"/>
      <c r="P53" s="244"/>
      <c r="Q53" s="244"/>
      <c r="R53" s="244"/>
      <c r="S53" s="244"/>
      <c r="T53" s="244"/>
      <c r="U53" s="244"/>
      <c r="V53" s="244"/>
      <c r="W53" s="245"/>
      <c r="X53" s="246"/>
      <c r="Y53" s="247"/>
      <c r="Z53" s="247"/>
      <c r="AA53" s="248">
        <f>IF(AA51-AA52&gt;0,AA51-AA52,0)</f>
        <v>0</v>
      </c>
      <c r="AB53" s="248"/>
      <c r="AC53" s="248"/>
      <c r="AD53" s="248"/>
      <c r="AE53" s="249" t="s">
        <v>16</v>
      </c>
      <c r="AF53" s="124"/>
    </row>
    <row r="54" spans="1:32" ht="21.75" customHeight="1" thickBot="1">
      <c r="A54" s="124"/>
      <c r="B54" s="124"/>
      <c r="C54" s="250" t="s">
        <v>33</v>
      </c>
      <c r="D54" s="251"/>
      <c r="E54" s="251"/>
      <c r="F54" s="251"/>
      <c r="G54" s="251"/>
      <c r="H54" s="251"/>
      <c r="I54" s="251"/>
      <c r="J54" s="251"/>
      <c r="K54" s="251"/>
      <c r="L54" s="251"/>
      <c r="M54" s="251"/>
      <c r="N54" s="251"/>
      <c r="O54" s="251"/>
      <c r="P54" s="251"/>
      <c r="Q54" s="251"/>
      <c r="R54" s="251"/>
      <c r="S54" s="251"/>
      <c r="T54" s="251"/>
      <c r="U54" s="251"/>
      <c r="V54" s="251"/>
      <c r="W54" s="252"/>
      <c r="X54" s="37">
        <f>50000*AA53</f>
        <v>0</v>
      </c>
      <c r="Y54" s="37"/>
      <c r="Z54" s="37"/>
      <c r="AA54" s="37"/>
      <c r="AB54" s="37"/>
      <c r="AC54" s="37"/>
      <c r="AD54" s="37"/>
      <c r="AE54" s="253" t="s">
        <v>20</v>
      </c>
      <c r="AF54" s="124"/>
    </row>
    <row r="55" spans="1:32" ht="21.75" customHeight="1" thickBot="1">
      <c r="A55" s="124"/>
      <c r="B55" s="124"/>
      <c r="C55" s="254" t="s">
        <v>60</v>
      </c>
      <c r="D55" s="255"/>
      <c r="E55" s="255"/>
      <c r="F55" s="255"/>
      <c r="G55" s="255"/>
      <c r="H55" s="255"/>
      <c r="I55" s="255"/>
      <c r="J55" s="255"/>
      <c r="K55" s="255"/>
      <c r="L55" s="255"/>
      <c r="M55" s="255"/>
      <c r="N55" s="255"/>
      <c r="O55" s="255"/>
      <c r="P55" s="255"/>
      <c r="Q55" s="255"/>
      <c r="R55" s="255"/>
      <c r="S55" s="255"/>
      <c r="T55" s="255"/>
      <c r="U55" s="255"/>
      <c r="V55" s="255"/>
      <c r="W55" s="256"/>
      <c r="X55" s="37">
        <f>50000*AA53*J48</f>
        <v>0</v>
      </c>
      <c r="Y55" s="37"/>
      <c r="Z55" s="37"/>
      <c r="AA55" s="37"/>
      <c r="AB55" s="37"/>
      <c r="AC55" s="37"/>
      <c r="AD55" s="37"/>
      <c r="AE55" s="253" t="s">
        <v>20</v>
      </c>
      <c r="AF55" s="124"/>
    </row>
    <row r="56" spans="1:32" ht="15">
      <c r="A56" s="124"/>
      <c r="B56" s="124"/>
      <c r="C56" s="257" t="s">
        <v>61</v>
      </c>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row>
    <row r="57" spans="1:32" ht="15">
      <c r="A57" s="124"/>
      <c r="B57" s="124"/>
      <c r="C57" s="257" t="s">
        <v>62</v>
      </c>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row>
    <row r="58" spans="1:32" ht="15">
      <c r="A58" s="124"/>
      <c r="B58" s="124"/>
      <c r="C58" s="257" t="s">
        <v>63</v>
      </c>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row>
  </sheetData>
  <sheetProtection algorithmName="SHA-512" hashValue="37CMOnt439B2c0LPV/tjoK3TfCIonOTbay29ZGuPjJq8vOf2+KrPqVLWBA4w4Uy/2FwNCARv8L7ZOsW+eDSi5A==" saltValue="MBfSebdXMXRXCmy+x6h0sg==" spinCount="100000" sheet="1" objects="1" scenarios="1" formatCells="0"/>
  <mergeCells count="91">
    <mergeCell ref="B2:I7"/>
    <mergeCell ref="R2:U2"/>
    <mergeCell ref="C13:W13"/>
    <mergeCell ref="X13:AE13"/>
    <mergeCell ref="A10:AF10"/>
    <mergeCell ref="R3:U3"/>
    <mergeCell ref="V3:AE3"/>
    <mergeCell ref="R7:U7"/>
    <mergeCell ref="V7:AE7"/>
    <mergeCell ref="V2:Y2"/>
    <mergeCell ref="Z2:AC2"/>
    <mergeCell ref="AD2:AE2"/>
    <mergeCell ref="R4:U4"/>
    <mergeCell ref="V4:AE4"/>
    <mergeCell ref="R5:U6"/>
    <mergeCell ref="V5:AE6"/>
    <mergeCell ref="AC17:AD17"/>
    <mergeCell ref="C15:G15"/>
    <mergeCell ref="H15:L15"/>
    <mergeCell ref="M15:S15"/>
    <mergeCell ref="T15:V15"/>
    <mergeCell ref="W15:X15"/>
    <mergeCell ref="H17:L17"/>
    <mergeCell ref="M17:O17"/>
    <mergeCell ref="Q17:U17"/>
    <mergeCell ref="V17:X17"/>
    <mergeCell ref="H20:L20"/>
    <mergeCell ref="M20:O20"/>
    <mergeCell ref="S20:T20"/>
    <mergeCell ref="U20:V20"/>
    <mergeCell ref="W20:Y20"/>
    <mergeCell ref="AC24:AD24"/>
    <mergeCell ref="H21:L21"/>
    <mergeCell ref="M21:O21"/>
    <mergeCell ref="S21:T21"/>
    <mergeCell ref="U21:V21"/>
    <mergeCell ref="W21:Y21"/>
    <mergeCell ref="AC21:AD21"/>
    <mergeCell ref="H24:L24"/>
    <mergeCell ref="M24:O24"/>
    <mergeCell ref="S24:T24"/>
    <mergeCell ref="U24:V24"/>
    <mergeCell ref="W24:Y24"/>
    <mergeCell ref="H26:AE26"/>
    <mergeCell ref="J27:N27"/>
    <mergeCell ref="C28:G32"/>
    <mergeCell ref="H28:R28"/>
    <mergeCell ref="T28:U28"/>
    <mergeCell ref="H29:R29"/>
    <mergeCell ref="T29:U29"/>
    <mergeCell ref="H30:R30"/>
    <mergeCell ref="T30:U30"/>
    <mergeCell ref="AC30:AD30"/>
    <mergeCell ref="H32:R32"/>
    <mergeCell ref="T32:U32"/>
    <mergeCell ref="AC32:AD32"/>
    <mergeCell ref="H31:R31"/>
    <mergeCell ref="T31:U31"/>
    <mergeCell ref="AC31:AD31"/>
    <mergeCell ref="C43:W44"/>
    <mergeCell ref="X43:AE44"/>
    <mergeCell ref="C45:W46"/>
    <mergeCell ref="X45:AE46"/>
    <mergeCell ref="C35:W35"/>
    <mergeCell ref="X35:AD35"/>
    <mergeCell ref="C36:W36"/>
    <mergeCell ref="X36:Z36"/>
    <mergeCell ref="AA36:AD36"/>
    <mergeCell ref="X37:AD37"/>
    <mergeCell ref="C38:W38"/>
    <mergeCell ref="X38:Z38"/>
    <mergeCell ref="AA38:AD38"/>
    <mergeCell ref="C39:W39"/>
    <mergeCell ref="X39:AD39"/>
    <mergeCell ref="C37:W37"/>
    <mergeCell ref="C34:W34"/>
    <mergeCell ref="X34:Z34"/>
    <mergeCell ref="AA34:AD34"/>
    <mergeCell ref="C55:W55"/>
    <mergeCell ref="X55:AD55"/>
    <mergeCell ref="C54:W54"/>
    <mergeCell ref="X54:AD54"/>
    <mergeCell ref="C51:W51"/>
    <mergeCell ref="AA51:AD51"/>
    <mergeCell ref="C52:W52"/>
    <mergeCell ref="AA52:AD52"/>
    <mergeCell ref="C53:W53"/>
    <mergeCell ref="AA53:AD53"/>
    <mergeCell ref="C48:I48"/>
    <mergeCell ref="J48:L48"/>
    <mergeCell ref="M48:N48"/>
  </mergeCells>
  <phoneticPr fontId="1"/>
  <dataValidations count="4">
    <dataValidation type="list" allowBlank="1" showInputMessage="1" showErrorMessage="1" sqref="T28:T32">
      <formula1>"○,―"</formula1>
    </dataValidation>
    <dataValidation type="whole" operator="greaterThanOrEqual" allowBlank="1" showErrorMessage="1" errorTitle="注意" error="こちらには、整数しか入力できません。" sqref="M17:O17 V17:X17 M20:O21">
      <formula1>0</formula1>
    </dataValidation>
    <dataValidation type="whole" operator="greaterThanOrEqual" allowBlank="1" showInputMessage="1" showErrorMessage="1" errorTitle="注意" error="こちらには、整数しか入力できません。" sqref="J48:L48 J18:L19 J22:L23 H15:L16 T15:V15">
      <formula1>0</formula1>
    </dataValidation>
    <dataValidation type="list" allowBlank="1" showInputMessage="1" showErrorMessage="1" sqref="X13 X43:AE46">
      <formula1>"－,○"</formula1>
    </dataValidation>
  </dataValidations>
  <pageMargins left="0.23622047244094488" right="0.23622047244094488" top="0.3543307086614173" bottom="0.3543307086614173" header="0" footer="0"/>
  <pageSetup paperSize="9" scale="83" orientation="portrait" r:id="rId1"/>
  <headerFooter>
    <oddFooter xml:space="preserve">&amp;C
</oddFooter>
  </headerFooter>
  <rowBreaks count="1" manualBreakCount="1">
    <brk id="39" max="3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
  <sheetViews>
    <sheetView showZeros="0" view="pageBreakPreview" zoomScaleNormal="100" zoomScaleSheetLayoutView="100" workbookViewId="0">
      <selection sqref="A1:AM38"/>
    </sheetView>
  </sheetViews>
  <sheetFormatPr defaultRowHeight="13.5"/>
  <cols>
    <col min="1" max="39" width="2.25" style="1" customWidth="1"/>
    <col min="40" max="16384" width="9" style="1"/>
  </cols>
  <sheetData>
    <row r="1" spans="1:39">
      <c r="A1" s="27" t="s">
        <v>22</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row>
    <row r="2" spans="1:39" ht="13.5" customHeight="1">
      <c r="A2" s="97" t="s">
        <v>76</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row>
    <row r="3" spans="1:39" ht="13.5" customHeight="1">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row>
    <row r="4" spans="1:39" ht="13.5" customHeight="1">
      <c r="A4" s="268"/>
      <c r="B4" s="268"/>
      <c r="C4" s="268"/>
      <c r="D4" s="268"/>
      <c r="E4" s="268"/>
      <c r="F4" s="268"/>
      <c r="G4" s="268"/>
      <c r="H4" s="268"/>
      <c r="I4" s="268"/>
      <c r="J4" s="268"/>
      <c r="K4" s="268"/>
      <c r="L4" s="268"/>
      <c r="M4" s="268"/>
      <c r="N4" s="268"/>
      <c r="O4" s="268"/>
      <c r="P4" s="268"/>
      <c r="Q4" s="268"/>
      <c r="R4" s="268"/>
      <c r="S4" s="27"/>
      <c r="T4" s="27"/>
      <c r="U4" s="27"/>
      <c r="V4" s="27"/>
      <c r="W4" s="27"/>
      <c r="X4" s="27"/>
      <c r="Y4" s="27"/>
      <c r="Z4" s="27"/>
      <c r="AA4" s="27"/>
      <c r="AB4" s="27"/>
      <c r="AC4" s="98">
        <f ca="1">TODAY()</f>
        <v>44064</v>
      </c>
      <c r="AD4" s="98"/>
      <c r="AE4" s="98"/>
      <c r="AF4" s="98"/>
      <c r="AG4" s="98"/>
      <c r="AH4" s="98"/>
      <c r="AI4" s="98"/>
      <c r="AJ4" s="98"/>
      <c r="AK4" s="98"/>
      <c r="AL4" s="98"/>
      <c r="AM4" s="98"/>
    </row>
    <row r="5" spans="1:39" ht="13.5" customHeight="1" thickBot="1">
      <c r="A5" s="27" t="s">
        <v>10</v>
      </c>
      <c r="B5" s="268"/>
      <c r="C5" s="268"/>
      <c r="D5" s="268"/>
      <c r="E5" s="268"/>
      <c r="F5" s="268"/>
      <c r="G5" s="268"/>
      <c r="H5" s="268"/>
      <c r="I5" s="268"/>
      <c r="J5" s="268"/>
      <c r="K5" s="268"/>
      <c r="L5" s="268"/>
      <c r="M5" s="268"/>
      <c r="N5" s="268"/>
      <c r="O5" s="268"/>
      <c r="P5" s="268"/>
      <c r="Q5" s="268"/>
      <c r="R5" s="268"/>
      <c r="S5" s="27"/>
      <c r="T5" s="27"/>
      <c r="U5" s="27"/>
      <c r="V5" s="27"/>
      <c r="W5" s="27"/>
      <c r="X5" s="27"/>
      <c r="Y5" s="27"/>
      <c r="Z5" s="27"/>
      <c r="AA5" s="27"/>
      <c r="AB5" s="27"/>
      <c r="AC5" s="27"/>
      <c r="AD5" s="27"/>
      <c r="AE5" s="27"/>
      <c r="AF5" s="27"/>
      <c r="AG5" s="27"/>
      <c r="AH5" s="27"/>
      <c r="AI5" s="27"/>
      <c r="AJ5" s="27"/>
      <c r="AK5" s="27"/>
      <c r="AL5" s="27"/>
      <c r="AM5" s="27"/>
    </row>
    <row r="6" spans="1:39">
      <c r="A6" s="27"/>
      <c r="B6" s="27"/>
      <c r="C6" s="27"/>
      <c r="D6" s="27"/>
      <c r="E6" s="27"/>
      <c r="F6" s="27"/>
      <c r="G6" s="27"/>
      <c r="H6" s="27"/>
      <c r="I6" s="27"/>
      <c r="J6" s="27"/>
      <c r="K6" s="27"/>
      <c r="L6" s="27"/>
      <c r="M6" s="27"/>
      <c r="N6" s="27"/>
      <c r="O6" s="27"/>
      <c r="P6" s="27"/>
      <c r="Q6" s="27"/>
      <c r="R6" s="27"/>
      <c r="S6" s="27"/>
      <c r="T6" s="27"/>
      <c r="U6" s="27"/>
      <c r="V6" s="269" t="s">
        <v>3</v>
      </c>
      <c r="W6" s="270"/>
      <c r="X6" s="270"/>
      <c r="Y6" s="270"/>
      <c r="Z6" s="270"/>
      <c r="AA6" s="270"/>
      <c r="AB6" s="271"/>
      <c r="AC6" s="99" t="s">
        <v>1</v>
      </c>
      <c r="AD6" s="100"/>
      <c r="AE6" s="100"/>
      <c r="AF6" s="100"/>
      <c r="AG6" s="101">
        <f>'小規模Ｃ積算表（処遇Ⅱ）'!Z2</f>
        <v>0</v>
      </c>
      <c r="AH6" s="101"/>
      <c r="AI6" s="101"/>
      <c r="AJ6" s="101"/>
      <c r="AK6" s="101"/>
      <c r="AL6" s="100" t="s">
        <v>7</v>
      </c>
      <c r="AM6" s="102"/>
    </row>
    <row r="7" spans="1:39">
      <c r="A7" s="27"/>
      <c r="B7" s="27"/>
      <c r="C7" s="27"/>
      <c r="D7" s="27"/>
      <c r="E7" s="27"/>
      <c r="F7" s="27"/>
      <c r="G7" s="27"/>
      <c r="H7" s="27"/>
      <c r="I7" s="27"/>
      <c r="J7" s="27"/>
      <c r="K7" s="27"/>
      <c r="L7" s="27"/>
      <c r="M7" s="27"/>
      <c r="N7" s="27"/>
      <c r="O7" s="27"/>
      <c r="P7" s="27"/>
      <c r="Q7" s="27"/>
      <c r="R7" s="27"/>
      <c r="S7" s="27"/>
      <c r="T7" s="27"/>
      <c r="U7" s="27"/>
      <c r="V7" s="272" t="s">
        <v>0</v>
      </c>
      <c r="W7" s="273"/>
      <c r="X7" s="273"/>
      <c r="Y7" s="273"/>
      <c r="Z7" s="273"/>
      <c r="AA7" s="273"/>
      <c r="AB7" s="274"/>
      <c r="AC7" s="91" t="s">
        <v>66</v>
      </c>
      <c r="AD7" s="92"/>
      <c r="AE7" s="92"/>
      <c r="AF7" s="92"/>
      <c r="AG7" s="92"/>
      <c r="AH7" s="92"/>
      <c r="AI7" s="92"/>
      <c r="AJ7" s="92"/>
      <c r="AK7" s="92"/>
      <c r="AL7" s="92"/>
      <c r="AM7" s="93"/>
    </row>
    <row r="8" spans="1:39">
      <c r="A8" s="27"/>
      <c r="B8" s="27"/>
      <c r="C8" s="27"/>
      <c r="D8" s="27"/>
      <c r="E8" s="27"/>
      <c r="F8" s="27"/>
      <c r="G8" s="27"/>
      <c r="H8" s="27"/>
      <c r="I8" s="27"/>
      <c r="J8" s="27"/>
      <c r="K8" s="27"/>
      <c r="L8" s="27"/>
      <c r="M8" s="27"/>
      <c r="N8" s="27"/>
      <c r="O8" s="27"/>
      <c r="P8" s="27"/>
      <c r="Q8" s="27"/>
      <c r="R8" s="27"/>
      <c r="S8" s="27"/>
      <c r="T8" s="27"/>
      <c r="U8" s="27"/>
      <c r="V8" s="272" t="s">
        <v>4</v>
      </c>
      <c r="W8" s="273"/>
      <c r="X8" s="273"/>
      <c r="Y8" s="273"/>
      <c r="Z8" s="273"/>
      <c r="AA8" s="273"/>
      <c r="AB8" s="274"/>
      <c r="AC8" s="94">
        <f>'小規模Ｃ積算表（処遇Ⅱ）'!V4</f>
        <v>0</v>
      </c>
      <c r="AD8" s="95"/>
      <c r="AE8" s="95"/>
      <c r="AF8" s="95"/>
      <c r="AG8" s="95"/>
      <c r="AH8" s="95"/>
      <c r="AI8" s="95"/>
      <c r="AJ8" s="95"/>
      <c r="AK8" s="95"/>
      <c r="AL8" s="95"/>
      <c r="AM8" s="96"/>
    </row>
    <row r="9" spans="1:39">
      <c r="A9" s="27"/>
      <c r="B9" s="27"/>
      <c r="C9" s="27"/>
      <c r="D9" s="27"/>
      <c r="E9" s="27"/>
      <c r="F9" s="27"/>
      <c r="G9" s="27"/>
      <c r="H9" s="27"/>
      <c r="I9" s="27"/>
      <c r="J9" s="27"/>
      <c r="K9" s="27"/>
      <c r="L9" s="27"/>
      <c r="M9" s="27"/>
      <c r="N9" s="27"/>
      <c r="O9" s="27"/>
      <c r="P9" s="27"/>
      <c r="Q9" s="27"/>
      <c r="R9" s="27"/>
      <c r="S9" s="27"/>
      <c r="T9" s="27"/>
      <c r="U9" s="27"/>
      <c r="V9" s="275" t="s">
        <v>5</v>
      </c>
      <c r="W9" s="276"/>
      <c r="X9" s="276"/>
      <c r="Y9" s="276"/>
      <c r="Z9" s="276"/>
      <c r="AA9" s="276"/>
      <c r="AB9" s="277"/>
      <c r="AC9" s="111">
        <f>'小規模Ｃ積算表（処遇Ⅱ）'!V5</f>
        <v>0</v>
      </c>
      <c r="AD9" s="112"/>
      <c r="AE9" s="112"/>
      <c r="AF9" s="112"/>
      <c r="AG9" s="112"/>
      <c r="AH9" s="112"/>
      <c r="AI9" s="112"/>
      <c r="AJ9" s="112"/>
      <c r="AK9" s="112"/>
      <c r="AL9" s="112"/>
      <c r="AM9" s="113"/>
    </row>
    <row r="10" spans="1:39">
      <c r="A10" s="27"/>
      <c r="B10" s="27"/>
      <c r="C10" s="27"/>
      <c r="D10" s="27"/>
      <c r="E10" s="27"/>
      <c r="F10" s="27"/>
      <c r="G10" s="27"/>
      <c r="H10" s="27"/>
      <c r="I10" s="27"/>
      <c r="J10" s="27"/>
      <c r="K10" s="27"/>
      <c r="L10" s="27"/>
      <c r="M10" s="27"/>
      <c r="N10" s="27"/>
      <c r="O10" s="27"/>
      <c r="P10" s="27"/>
      <c r="Q10" s="27"/>
      <c r="R10" s="27"/>
      <c r="S10" s="27"/>
      <c r="T10" s="27"/>
      <c r="U10" s="27"/>
      <c r="V10" s="278"/>
      <c r="W10" s="279"/>
      <c r="X10" s="279"/>
      <c r="Y10" s="279"/>
      <c r="Z10" s="279"/>
      <c r="AA10" s="279"/>
      <c r="AB10" s="280"/>
      <c r="AC10" s="114"/>
      <c r="AD10" s="115"/>
      <c r="AE10" s="115"/>
      <c r="AF10" s="115"/>
      <c r="AG10" s="115"/>
      <c r="AH10" s="115"/>
      <c r="AI10" s="115"/>
      <c r="AJ10" s="115"/>
      <c r="AK10" s="115"/>
      <c r="AL10" s="115"/>
      <c r="AM10" s="116"/>
    </row>
    <row r="11" spans="1:39" ht="14.25" thickBot="1">
      <c r="A11" s="27"/>
      <c r="B11" s="27"/>
      <c r="C11" s="27"/>
      <c r="D11" s="27"/>
      <c r="E11" s="27"/>
      <c r="F11" s="27"/>
      <c r="G11" s="27"/>
      <c r="H11" s="27"/>
      <c r="I11" s="27"/>
      <c r="J11" s="27"/>
      <c r="K11" s="27"/>
      <c r="L11" s="27"/>
      <c r="M11" s="27"/>
      <c r="N11" s="27"/>
      <c r="O11" s="27"/>
      <c r="P11" s="27"/>
      <c r="Q11" s="27"/>
      <c r="R11" s="27"/>
      <c r="S11" s="27"/>
      <c r="T11" s="27"/>
      <c r="U11" s="27"/>
      <c r="V11" s="281" t="s">
        <v>6</v>
      </c>
      <c r="W11" s="282"/>
      <c r="X11" s="282"/>
      <c r="Y11" s="282"/>
      <c r="Z11" s="282"/>
      <c r="AA11" s="282"/>
      <c r="AB11" s="283"/>
      <c r="AC11" s="109">
        <f>'小規模Ｃ積算表（処遇Ⅱ）'!V7</f>
        <v>0</v>
      </c>
      <c r="AD11" s="110"/>
      <c r="AE11" s="110"/>
      <c r="AF11" s="110"/>
      <c r="AG11" s="110"/>
      <c r="AH11" s="110"/>
      <c r="AI11" s="110"/>
      <c r="AJ11" s="110"/>
      <c r="AK11" s="110"/>
      <c r="AL11" s="110"/>
      <c r="AM11" s="6" t="s">
        <v>2</v>
      </c>
    </row>
    <row r="12" spans="1:39">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row>
    <row r="13" spans="1:39">
      <c r="A13" s="27" t="s">
        <v>11</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row>
    <row r="14" spans="1:39">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row>
    <row r="15" spans="1:39">
      <c r="A15" s="27" t="s">
        <v>24</v>
      </c>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row>
    <row r="16" spans="1:39" ht="14.25" thickBot="1">
      <c r="A16" s="284" t="s">
        <v>67</v>
      </c>
      <c r="B16" s="285"/>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6"/>
    </row>
    <row r="17" spans="1:39">
      <c r="A17" s="287"/>
      <c r="B17" s="288" t="s">
        <v>13</v>
      </c>
      <c r="C17" s="289"/>
      <c r="D17" s="289"/>
      <c r="E17" s="289"/>
      <c r="F17" s="289"/>
      <c r="G17" s="289"/>
      <c r="H17" s="289"/>
      <c r="I17" s="289"/>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103" t="str">
        <f>IF('小規模Ｃ積算表（処遇Ⅱ）'!X13="○","該当","非該当")</f>
        <v>非該当</v>
      </c>
      <c r="AH17" s="104"/>
      <c r="AI17" s="104"/>
      <c r="AJ17" s="104"/>
      <c r="AK17" s="104"/>
      <c r="AL17" s="104"/>
      <c r="AM17" s="105"/>
    </row>
    <row r="18" spans="1:39" ht="14.25" thickBot="1">
      <c r="A18" s="290"/>
      <c r="B18" s="291"/>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106"/>
      <c r="AH18" s="107"/>
      <c r="AI18" s="107"/>
      <c r="AJ18" s="107"/>
      <c r="AK18" s="107"/>
      <c r="AL18" s="107"/>
      <c r="AM18" s="108"/>
    </row>
    <row r="19" spans="1:39">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row>
    <row r="20" spans="1:39" ht="14.25" thickBot="1">
      <c r="A20" s="27" t="s">
        <v>14</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row>
    <row r="21" spans="1:39" ht="23.25" customHeight="1" thickBot="1">
      <c r="A21" s="28" t="s">
        <v>15</v>
      </c>
      <c r="B21" s="11" t="s">
        <v>18</v>
      </c>
      <c r="C21" s="12"/>
      <c r="D21" s="12"/>
      <c r="E21" s="12"/>
      <c r="F21" s="12"/>
      <c r="G21" s="12"/>
      <c r="H21" s="11"/>
      <c r="I21" s="13"/>
      <c r="J21" s="14"/>
      <c r="K21" s="14"/>
      <c r="L21" s="14"/>
      <c r="M21" s="14"/>
      <c r="N21" s="14"/>
      <c r="O21" s="14"/>
      <c r="P21" s="14"/>
      <c r="Q21" s="14"/>
      <c r="R21" s="14"/>
      <c r="S21" s="14"/>
      <c r="T21" s="14"/>
      <c r="U21" s="14"/>
      <c r="V21" s="14"/>
      <c r="W21" s="14"/>
      <c r="X21" s="14"/>
      <c r="Y21" s="14"/>
      <c r="Z21" s="117"/>
      <c r="AA21" s="118"/>
      <c r="AB21" s="118"/>
      <c r="AC21" s="118"/>
      <c r="AD21" s="118"/>
      <c r="AE21" s="118"/>
      <c r="AF21" s="119"/>
      <c r="AG21" s="293">
        <f>'小規模Ｃ積算表（処遇Ⅱ）'!AA34</f>
        <v>1.6</v>
      </c>
      <c r="AH21" s="294"/>
      <c r="AI21" s="294"/>
      <c r="AJ21" s="294"/>
      <c r="AK21" s="294"/>
      <c r="AL21" s="294"/>
      <c r="AM21" s="295"/>
    </row>
    <row r="22" spans="1:39" ht="23.25" customHeight="1">
      <c r="A22" s="122" t="s">
        <v>77</v>
      </c>
      <c r="B22" s="120" t="s">
        <v>19</v>
      </c>
      <c r="C22" s="120"/>
      <c r="D22" s="120"/>
      <c r="E22" s="120"/>
      <c r="F22" s="120"/>
      <c r="G22" s="120"/>
      <c r="H22" s="15" t="s">
        <v>80</v>
      </c>
      <c r="I22" s="16"/>
      <c r="J22" s="17"/>
      <c r="K22" s="17"/>
      <c r="L22" s="17"/>
      <c r="M22" s="17"/>
      <c r="N22" s="17"/>
      <c r="O22" s="17"/>
      <c r="P22" s="17"/>
      <c r="Q22" s="17"/>
      <c r="R22" s="17"/>
      <c r="S22" s="17"/>
      <c r="T22" s="17"/>
      <c r="U22" s="17"/>
      <c r="V22" s="17"/>
      <c r="W22" s="17"/>
      <c r="X22" s="17"/>
      <c r="Y22" s="17"/>
      <c r="Z22" s="18"/>
      <c r="AA22" s="19"/>
      <c r="AB22" s="19"/>
      <c r="AC22" s="19"/>
      <c r="AD22" s="19"/>
      <c r="AE22" s="19"/>
      <c r="AF22" s="20"/>
      <c r="AG22" s="296">
        <f>IF(AG17="該当",'小規模Ｃ積算表（処遇Ⅱ）'!AA36,0)</f>
        <v>0</v>
      </c>
      <c r="AH22" s="297"/>
      <c r="AI22" s="297"/>
      <c r="AJ22" s="297"/>
      <c r="AK22" s="297"/>
      <c r="AL22" s="297"/>
      <c r="AM22" s="298"/>
    </row>
    <row r="23" spans="1:39" ht="23.25" customHeight="1" thickBot="1">
      <c r="A23" s="123"/>
      <c r="B23" s="121"/>
      <c r="C23" s="121"/>
      <c r="D23" s="121"/>
      <c r="E23" s="121"/>
      <c r="F23" s="121"/>
      <c r="G23" s="121"/>
      <c r="H23" s="21" t="s">
        <v>81</v>
      </c>
      <c r="I23" s="22"/>
      <c r="J23" s="23"/>
      <c r="K23" s="23"/>
      <c r="L23" s="23"/>
      <c r="M23" s="23"/>
      <c r="N23" s="23"/>
      <c r="O23" s="23"/>
      <c r="P23" s="23"/>
      <c r="Q23" s="23"/>
      <c r="R23" s="23"/>
      <c r="S23" s="23"/>
      <c r="T23" s="23"/>
      <c r="U23" s="23"/>
      <c r="V23" s="23"/>
      <c r="W23" s="23"/>
      <c r="X23" s="23"/>
      <c r="Y23" s="23"/>
      <c r="Z23" s="24"/>
      <c r="AA23" s="25"/>
      <c r="AB23" s="25"/>
      <c r="AC23" s="25"/>
      <c r="AD23" s="25"/>
      <c r="AE23" s="25"/>
      <c r="AF23" s="26"/>
      <c r="AG23" s="299">
        <f>IF(AG17="該当",'小規模Ｃ積算表（処遇Ⅱ）'!AA38,0)</f>
        <v>0</v>
      </c>
      <c r="AH23" s="300"/>
      <c r="AI23" s="300"/>
      <c r="AJ23" s="300"/>
      <c r="AK23" s="300"/>
      <c r="AL23" s="300"/>
      <c r="AM23" s="301"/>
    </row>
    <row r="24" spans="1:39">
      <c r="A24" s="27"/>
      <c r="B24" s="27"/>
      <c r="C24" s="27"/>
      <c r="D24" s="27"/>
      <c r="E24" s="27"/>
      <c r="F24" s="27"/>
      <c r="G24" s="27"/>
      <c r="H24" s="302"/>
      <c r="I24" s="302"/>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row>
    <row r="25" spans="1:39">
      <c r="A25" s="27" t="s">
        <v>25</v>
      </c>
      <c r="B25" s="27"/>
      <c r="C25" s="27"/>
      <c r="D25" s="27"/>
      <c r="E25" s="27"/>
      <c r="F25" s="27"/>
      <c r="G25" s="27"/>
      <c r="H25" s="302"/>
      <c r="I25" s="302"/>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row>
    <row r="26" spans="1:39" ht="14.25" thickBot="1">
      <c r="A26" s="284" t="s">
        <v>67</v>
      </c>
      <c r="B26" s="285"/>
      <c r="C26" s="285"/>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6"/>
    </row>
    <row r="27" spans="1:39">
      <c r="A27" s="287"/>
      <c r="B27" s="288" t="s">
        <v>26</v>
      </c>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103" t="str">
        <f>IF('小規模Ｃ積算表（処遇Ⅱ）'!X43="○","該当","非該当")</f>
        <v>非該当</v>
      </c>
      <c r="AH27" s="104"/>
      <c r="AI27" s="104"/>
      <c r="AJ27" s="104"/>
      <c r="AK27" s="104"/>
      <c r="AL27" s="104"/>
      <c r="AM27" s="105"/>
    </row>
    <row r="28" spans="1:39" ht="14.25" thickBot="1">
      <c r="A28" s="303"/>
      <c r="B28" s="291"/>
      <c r="C28" s="292"/>
      <c r="D28" s="292"/>
      <c r="E28" s="292"/>
      <c r="F28" s="292"/>
      <c r="G28" s="292"/>
      <c r="H28" s="292"/>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106"/>
      <c r="AH28" s="107"/>
      <c r="AI28" s="107"/>
      <c r="AJ28" s="107"/>
      <c r="AK28" s="107"/>
      <c r="AL28" s="107"/>
      <c r="AM28" s="108"/>
    </row>
    <row r="29" spans="1:39">
      <c r="A29" s="303"/>
      <c r="B29" s="288" t="s">
        <v>35</v>
      </c>
      <c r="C29" s="289"/>
      <c r="D29" s="289"/>
      <c r="E29" s="289"/>
      <c r="F29" s="289"/>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89"/>
      <c r="AF29" s="304"/>
      <c r="AG29" s="103" t="str">
        <f>IF('小規模Ｃ積算表（処遇Ⅱ）'!X45="○","該当","非該当")</f>
        <v>非該当</v>
      </c>
      <c r="AH29" s="104"/>
      <c r="AI29" s="104"/>
      <c r="AJ29" s="104"/>
      <c r="AK29" s="104"/>
      <c r="AL29" s="104"/>
      <c r="AM29" s="105"/>
    </row>
    <row r="30" spans="1:39" ht="14.25" customHeight="1" thickBot="1">
      <c r="A30" s="305"/>
      <c r="B30" s="291"/>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306"/>
      <c r="AG30" s="106"/>
      <c r="AH30" s="107"/>
      <c r="AI30" s="107"/>
      <c r="AJ30" s="107"/>
      <c r="AK30" s="107"/>
      <c r="AL30" s="107"/>
      <c r="AM30" s="108"/>
    </row>
    <row r="31" spans="1:39">
      <c r="A31" s="307"/>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6"/>
      <c r="AH31" s="36"/>
      <c r="AI31" s="36"/>
      <c r="AJ31" s="36"/>
      <c r="AK31" s="36"/>
      <c r="AL31" s="36"/>
      <c r="AM31" s="36"/>
    </row>
    <row r="32" spans="1:39" ht="14.25" thickBot="1">
      <c r="A32" s="27" t="s">
        <v>14</v>
      </c>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row>
    <row r="33" spans="1:39" ht="23.25" customHeight="1" thickBot="1">
      <c r="A33" s="309" t="s">
        <v>78</v>
      </c>
      <c r="B33" s="11"/>
      <c r="C33" s="12"/>
      <c r="D33" s="12"/>
      <c r="E33" s="12"/>
      <c r="F33" s="12"/>
      <c r="G33" s="12"/>
      <c r="H33" s="11"/>
      <c r="I33" s="13"/>
      <c r="J33" s="14"/>
      <c r="K33" s="14"/>
      <c r="L33" s="14"/>
      <c r="M33" s="14"/>
      <c r="N33" s="14"/>
      <c r="O33" s="14"/>
      <c r="P33" s="14"/>
      <c r="Q33" s="14"/>
      <c r="R33" s="14"/>
      <c r="S33" s="14"/>
      <c r="T33" s="14"/>
      <c r="U33" s="14"/>
      <c r="V33" s="14"/>
      <c r="W33" s="14"/>
      <c r="X33" s="14"/>
      <c r="Y33" s="14"/>
      <c r="Z33" s="310"/>
      <c r="AA33" s="311"/>
      <c r="AB33" s="311"/>
      <c r="AC33" s="311"/>
      <c r="AD33" s="311"/>
      <c r="AE33" s="311"/>
      <c r="AF33" s="312"/>
      <c r="AG33" s="293" t="str">
        <f>IF(AND(AG27="該当",AG29="該当"),'小規模Ｃ積算表（処遇Ⅱ）'!AA53,"")</f>
        <v/>
      </c>
      <c r="AH33" s="294"/>
      <c r="AI33" s="294"/>
      <c r="AJ33" s="294"/>
      <c r="AK33" s="294"/>
      <c r="AL33" s="294"/>
      <c r="AM33" s="295"/>
    </row>
    <row r="34" spans="1:39">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row>
    <row r="35" spans="1:39" ht="13.5" customHeight="1">
      <c r="A35" s="313" t="s">
        <v>64</v>
      </c>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c r="AM35" s="313"/>
    </row>
    <row r="36" spans="1:39">
      <c r="A36" s="313"/>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1:39">
      <c r="A37" s="313"/>
      <c r="B37" s="313"/>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row r="38" spans="1:39">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row>
  </sheetData>
  <sheetProtection algorithmName="SHA-512" hashValue="1D/C0/aFenXAANqQOmdF5kVsaqqb5qChz4yYvbpG6DyVp0KlFGlBT77H5YZpu/ZAi6qtPgIqJTVhSD0EntcqbA==" saltValue="UoKUeBbntYMv/fXR+p/twQ==" spinCount="100000" sheet="1" objects="1" scenarios="1" formatCells="0"/>
  <mergeCells count="28">
    <mergeCell ref="AG33:AM33"/>
    <mergeCell ref="A35:AM37"/>
    <mergeCell ref="B27:AF28"/>
    <mergeCell ref="AG27:AM28"/>
    <mergeCell ref="Z21:AF21"/>
    <mergeCell ref="AG21:AM21"/>
    <mergeCell ref="AG22:AM22"/>
    <mergeCell ref="B22:G23"/>
    <mergeCell ref="A22:A23"/>
    <mergeCell ref="AG23:AM23"/>
    <mergeCell ref="B29:AF30"/>
    <mergeCell ref="AG29:AM30"/>
    <mergeCell ref="B17:AF18"/>
    <mergeCell ref="AG17:AM18"/>
    <mergeCell ref="V11:AB11"/>
    <mergeCell ref="AC11:AL11"/>
    <mergeCell ref="V9:AB10"/>
    <mergeCell ref="AC9:AM10"/>
    <mergeCell ref="V7:AB7"/>
    <mergeCell ref="AC7:AM7"/>
    <mergeCell ref="V8:AB8"/>
    <mergeCell ref="AC8:AM8"/>
    <mergeCell ref="A2:AM3"/>
    <mergeCell ref="AC4:AM4"/>
    <mergeCell ref="V6:AB6"/>
    <mergeCell ref="AC6:AF6"/>
    <mergeCell ref="AG6:AK6"/>
    <mergeCell ref="AL6:AM6"/>
  </mergeCells>
  <phoneticPr fontId="1"/>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小規模Ｃ積算表（処遇Ⅱ）</vt:lpstr>
      <vt:lpstr>第５号様式</vt:lpstr>
      <vt:lpstr>'小規模Ｃ積算表（処遇Ⅱ）'!Print_Area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2020-08-21T05:20:48Z</dcterms:created>
  <dcterms:modified xsi:type="dcterms:W3CDTF">2020-08-21T05:20:52Z</dcterms:modified>
</cp:coreProperties>
</file>