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15" windowWidth="19440" windowHeight="9495"/>
  </bookViews>
  <sheets>
    <sheet name="単純集計　n=2060" sheetId="5" r:id="rId1"/>
  </sheets>
  <definedNames>
    <definedName name="_xlnm.Print_Area" localSheetId="0">'単純集計　n=2060'!$A$1:$W$765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5" l="1"/>
  <c r="V714" i="5" l="1"/>
  <c r="V715" i="5" s="1"/>
  <c r="U714" i="5"/>
  <c r="U715" i="5" s="1"/>
  <c r="T714" i="5"/>
  <c r="T715" i="5" s="1"/>
  <c r="S714" i="5"/>
  <c r="S715" i="5" s="1"/>
  <c r="R714" i="5"/>
  <c r="R715" i="5" s="1"/>
  <c r="Q714" i="5"/>
  <c r="Q715" i="5" s="1"/>
  <c r="P714" i="5"/>
  <c r="P715" i="5" s="1"/>
  <c r="O714" i="5"/>
  <c r="O715" i="5" s="1"/>
  <c r="N714" i="5"/>
  <c r="N715" i="5" s="1"/>
  <c r="M714" i="5"/>
  <c r="M715" i="5" s="1"/>
  <c r="L714" i="5"/>
  <c r="L715" i="5" s="1"/>
  <c r="K714" i="5"/>
  <c r="K715" i="5" s="1"/>
  <c r="J714" i="5"/>
  <c r="J715" i="5" s="1"/>
  <c r="I714" i="5"/>
  <c r="I715" i="5" s="1"/>
  <c r="H714" i="5"/>
  <c r="H715" i="5" s="1"/>
  <c r="G714" i="5"/>
  <c r="G715" i="5" s="1"/>
  <c r="F714" i="5"/>
  <c r="F715" i="5" s="1"/>
  <c r="E714" i="5"/>
  <c r="E715" i="5" s="1"/>
  <c r="D714" i="5"/>
  <c r="D715" i="5" s="1"/>
  <c r="Q706" i="5"/>
  <c r="Q707" i="5" s="1"/>
  <c r="P706" i="5"/>
  <c r="P707" i="5" s="1"/>
  <c r="O706" i="5"/>
  <c r="O707" i="5" s="1"/>
  <c r="N706" i="5"/>
  <c r="N707" i="5" s="1"/>
  <c r="M706" i="5"/>
  <c r="M707" i="5" s="1"/>
  <c r="L706" i="5"/>
  <c r="L707" i="5" s="1"/>
  <c r="K706" i="5"/>
  <c r="K707" i="5" s="1"/>
  <c r="J706" i="5"/>
  <c r="J707" i="5" s="1"/>
  <c r="I706" i="5"/>
  <c r="I707" i="5" s="1"/>
  <c r="H706" i="5"/>
  <c r="H707" i="5" s="1"/>
  <c r="G706" i="5"/>
  <c r="G707" i="5" s="1"/>
  <c r="F706" i="5"/>
  <c r="F707" i="5" s="1"/>
  <c r="E706" i="5"/>
  <c r="E707" i="5" s="1"/>
  <c r="D706" i="5"/>
  <c r="D707" i="5" s="1"/>
  <c r="I764" i="5"/>
  <c r="I763" i="5"/>
  <c r="I762" i="5"/>
  <c r="I761" i="5"/>
  <c r="I760" i="5"/>
  <c r="I759" i="5"/>
  <c r="I758" i="5"/>
  <c r="H754" i="5"/>
  <c r="H753" i="5"/>
  <c r="H752" i="5"/>
  <c r="H751" i="5"/>
  <c r="H750" i="5"/>
  <c r="H749" i="5"/>
  <c r="H745" i="5"/>
  <c r="H744" i="5"/>
  <c r="H743" i="5"/>
  <c r="H742" i="5"/>
  <c r="H741" i="5"/>
  <c r="H740" i="5"/>
  <c r="H739" i="5"/>
  <c r="H738" i="5"/>
  <c r="H737" i="5"/>
  <c r="H736" i="5"/>
  <c r="H735" i="5"/>
  <c r="H734" i="5"/>
  <c r="H733" i="5"/>
  <c r="G729" i="5"/>
  <c r="G728" i="5"/>
  <c r="G727" i="5"/>
  <c r="G722" i="5"/>
  <c r="G721" i="5"/>
  <c r="G720" i="5"/>
  <c r="G719" i="5"/>
  <c r="K689" i="5"/>
  <c r="K688" i="5"/>
  <c r="K687" i="5"/>
  <c r="K686" i="5"/>
  <c r="K685" i="5"/>
  <c r="K684" i="5"/>
  <c r="K683" i="5"/>
  <c r="I676" i="5"/>
  <c r="I675" i="5"/>
  <c r="I674" i="5"/>
  <c r="I673" i="5"/>
  <c r="I672" i="5"/>
  <c r="I671" i="5"/>
  <c r="I670" i="5"/>
  <c r="I669" i="5"/>
  <c r="I668" i="5"/>
  <c r="I667" i="5"/>
  <c r="I666" i="5"/>
  <c r="M661" i="5"/>
  <c r="M660" i="5"/>
  <c r="M659" i="5"/>
  <c r="M658" i="5"/>
  <c r="M657" i="5"/>
  <c r="M656" i="5"/>
  <c r="J648" i="5"/>
  <c r="J647" i="5"/>
  <c r="J646" i="5"/>
  <c r="J645" i="5"/>
  <c r="J644" i="5"/>
  <c r="J643" i="5"/>
  <c r="J642" i="5"/>
  <c r="J641" i="5"/>
  <c r="J640" i="5"/>
  <c r="J639" i="5"/>
  <c r="J638" i="5"/>
  <c r="J637" i="5"/>
  <c r="K632" i="5"/>
  <c r="K631" i="5"/>
  <c r="K630" i="5"/>
  <c r="K629" i="5"/>
  <c r="H624" i="5"/>
  <c r="H623" i="5"/>
  <c r="H622" i="5"/>
  <c r="H621" i="5"/>
  <c r="H620" i="5"/>
  <c r="H619" i="5"/>
  <c r="H618" i="5"/>
  <c r="H617" i="5"/>
  <c r="H616" i="5"/>
  <c r="H615" i="5"/>
  <c r="H614" i="5"/>
  <c r="H613" i="5"/>
  <c r="H612" i="5"/>
  <c r="H606" i="5"/>
  <c r="H605" i="5"/>
  <c r="H604" i="5"/>
  <c r="H603" i="5"/>
  <c r="H602" i="5"/>
  <c r="H601" i="5"/>
  <c r="H596" i="5"/>
  <c r="H595" i="5"/>
  <c r="H594" i="5"/>
  <c r="H593" i="5"/>
  <c r="H592" i="5"/>
  <c r="H591" i="5"/>
  <c r="H590" i="5"/>
  <c r="H585" i="5"/>
  <c r="H584" i="5"/>
  <c r="H583" i="5"/>
  <c r="H582" i="5"/>
  <c r="H581" i="5"/>
  <c r="H580" i="5"/>
  <c r="H579" i="5"/>
  <c r="H578" i="5"/>
  <c r="N573" i="5"/>
  <c r="N572" i="5"/>
  <c r="N571" i="5"/>
  <c r="N570" i="5"/>
  <c r="N569" i="5"/>
  <c r="N568" i="5"/>
  <c r="N567" i="5"/>
  <c r="N566" i="5"/>
  <c r="N565" i="5"/>
  <c r="N564" i="5"/>
  <c r="N563" i="5"/>
  <c r="N562" i="5"/>
  <c r="N561" i="5"/>
  <c r="N560" i="5"/>
  <c r="N559" i="5"/>
  <c r="N558" i="5"/>
  <c r="K550" i="5"/>
  <c r="K549" i="5"/>
  <c r="K548" i="5"/>
  <c r="K547" i="5"/>
  <c r="I542" i="5"/>
  <c r="I541" i="5"/>
  <c r="I540" i="5"/>
  <c r="I539" i="5"/>
  <c r="I538" i="5"/>
  <c r="I537" i="5"/>
  <c r="I536" i="5"/>
  <c r="I535" i="5"/>
  <c r="I534" i="5"/>
  <c r="I533" i="5"/>
  <c r="I532" i="5"/>
  <c r="I531" i="5"/>
  <c r="H525" i="5"/>
  <c r="H524" i="5"/>
  <c r="H523" i="5"/>
  <c r="H522" i="5"/>
  <c r="H521" i="5"/>
  <c r="H520" i="5"/>
  <c r="I515" i="5"/>
  <c r="I514" i="5"/>
  <c r="I513" i="5"/>
  <c r="I512" i="5"/>
  <c r="I511" i="5"/>
  <c r="I510" i="5"/>
  <c r="I509" i="5"/>
  <c r="I508" i="5"/>
  <c r="I507" i="5"/>
  <c r="I506" i="5"/>
  <c r="H501" i="5"/>
  <c r="H500" i="5"/>
  <c r="H499" i="5"/>
  <c r="H498" i="5"/>
  <c r="H497" i="5"/>
  <c r="H492" i="5"/>
  <c r="H491" i="5"/>
  <c r="H490" i="5"/>
  <c r="K482" i="5"/>
  <c r="K481" i="5"/>
  <c r="K480" i="5"/>
  <c r="K479" i="5"/>
  <c r="H457" i="5"/>
  <c r="H456" i="5"/>
  <c r="H455" i="5"/>
  <c r="H454" i="5"/>
  <c r="H453" i="5"/>
  <c r="H452" i="5"/>
  <c r="I447" i="5"/>
  <c r="I446" i="5"/>
  <c r="I445" i="5"/>
  <c r="I444" i="5"/>
  <c r="I443" i="5"/>
  <c r="I442" i="5"/>
  <c r="I441" i="5"/>
  <c r="I440" i="5"/>
  <c r="I439" i="5"/>
  <c r="I438" i="5"/>
  <c r="H433" i="5"/>
  <c r="H432" i="5"/>
  <c r="H431" i="5"/>
  <c r="H430" i="5"/>
  <c r="H429" i="5"/>
  <c r="G424" i="5"/>
  <c r="G423" i="5"/>
  <c r="G422" i="5"/>
  <c r="K414" i="5"/>
  <c r="K413" i="5"/>
  <c r="K412" i="5"/>
  <c r="K411" i="5"/>
  <c r="I406" i="5"/>
  <c r="I405" i="5"/>
  <c r="I404" i="5"/>
  <c r="I403" i="5"/>
  <c r="I402" i="5"/>
  <c r="I401" i="5"/>
  <c r="I400" i="5"/>
  <c r="I399" i="5"/>
  <c r="I398" i="5"/>
  <c r="I397" i="5"/>
  <c r="I396" i="5"/>
  <c r="I395" i="5"/>
  <c r="H389" i="5"/>
  <c r="H388" i="5"/>
  <c r="H387" i="5"/>
  <c r="H386" i="5"/>
  <c r="H385" i="5"/>
  <c r="H384" i="5"/>
  <c r="I379" i="5"/>
  <c r="I378" i="5"/>
  <c r="I377" i="5"/>
  <c r="I376" i="5"/>
  <c r="I375" i="5"/>
  <c r="I374" i="5"/>
  <c r="I373" i="5"/>
  <c r="I372" i="5"/>
  <c r="I371" i="5"/>
  <c r="I370" i="5"/>
  <c r="H365" i="5"/>
  <c r="H364" i="5"/>
  <c r="H363" i="5"/>
  <c r="H362" i="5"/>
  <c r="H361" i="5"/>
  <c r="H356" i="5"/>
  <c r="H355" i="5"/>
  <c r="H354" i="5"/>
  <c r="I346" i="5"/>
  <c r="I345" i="5"/>
  <c r="I344" i="5"/>
  <c r="I343" i="5"/>
  <c r="I342" i="5"/>
  <c r="I341" i="5"/>
  <c r="I340" i="5"/>
  <c r="I339" i="5"/>
  <c r="I338" i="5"/>
  <c r="I337" i="5"/>
  <c r="I336" i="5"/>
  <c r="I335" i="5"/>
  <c r="I334" i="5"/>
  <c r="I333" i="5"/>
  <c r="I332" i="5"/>
  <c r="I331" i="5"/>
  <c r="I330" i="5"/>
  <c r="I329" i="5"/>
  <c r="K323" i="5"/>
  <c r="K322" i="5"/>
  <c r="K321" i="5"/>
  <c r="K320" i="5"/>
  <c r="K319" i="5"/>
  <c r="K318" i="5"/>
  <c r="J313" i="5"/>
  <c r="J312" i="5"/>
  <c r="J311" i="5"/>
  <c r="J310" i="5"/>
  <c r="J309" i="5"/>
  <c r="J308" i="5"/>
  <c r="J307" i="5"/>
  <c r="J306" i="5"/>
  <c r="H301" i="5"/>
  <c r="H300" i="5"/>
  <c r="H299" i="5"/>
  <c r="H298" i="5"/>
  <c r="H297" i="5"/>
  <c r="H296" i="5"/>
  <c r="H295" i="5"/>
  <c r="H294" i="5"/>
  <c r="H293" i="5"/>
  <c r="H292" i="5"/>
  <c r="H291" i="5"/>
  <c r="H285" i="5"/>
  <c r="H284" i="5"/>
  <c r="H283" i="5"/>
  <c r="H282" i="5"/>
  <c r="H281" i="5"/>
  <c r="H280" i="5"/>
  <c r="H275" i="5"/>
  <c r="H274" i="5"/>
  <c r="H273" i="5"/>
  <c r="H272" i="5"/>
  <c r="H271" i="5"/>
  <c r="H270" i="5"/>
  <c r="H269" i="5"/>
  <c r="H264" i="5"/>
  <c r="H263" i="5"/>
  <c r="H262" i="5"/>
  <c r="H261" i="5"/>
  <c r="H260" i="5"/>
  <c r="H259" i="5"/>
  <c r="H254" i="5"/>
  <c r="H253" i="5"/>
  <c r="H252" i="5"/>
  <c r="H251" i="5"/>
  <c r="H250" i="5"/>
  <c r="H249" i="5"/>
  <c r="J241" i="5"/>
  <c r="J240" i="5"/>
  <c r="J239" i="5"/>
  <c r="J238" i="5"/>
  <c r="J237" i="5"/>
  <c r="J236" i="5"/>
  <c r="J235" i="5"/>
  <c r="J234" i="5"/>
  <c r="J233" i="5"/>
  <c r="J232" i="5"/>
  <c r="J231" i="5"/>
  <c r="J230" i="5"/>
  <c r="J229" i="5"/>
  <c r="J228" i="5"/>
  <c r="J227" i="5"/>
  <c r="J226" i="5"/>
  <c r="J221" i="5"/>
  <c r="J220" i="5"/>
  <c r="J219" i="5"/>
  <c r="J218" i="5"/>
  <c r="J217" i="5"/>
  <c r="J216" i="5"/>
  <c r="S212" i="5"/>
  <c r="N212" i="5"/>
  <c r="R212" i="5"/>
  <c r="Q212" i="5"/>
  <c r="P212" i="5"/>
  <c r="O212" i="5"/>
  <c r="S210" i="5"/>
  <c r="R210" i="5"/>
  <c r="Q210" i="5"/>
  <c r="P210" i="5"/>
  <c r="O210" i="5"/>
  <c r="N210" i="5"/>
  <c r="S208" i="5"/>
  <c r="R208" i="5"/>
  <c r="Q208" i="5"/>
  <c r="P208" i="5"/>
  <c r="O208" i="5"/>
  <c r="N208" i="5"/>
  <c r="S206" i="5"/>
  <c r="R206" i="5"/>
  <c r="Q206" i="5"/>
  <c r="P206" i="5"/>
  <c r="O206" i="5"/>
  <c r="N206" i="5"/>
  <c r="S204" i="5"/>
  <c r="R204" i="5"/>
  <c r="Q204" i="5"/>
  <c r="P204" i="5"/>
  <c r="O204" i="5"/>
  <c r="N204" i="5"/>
  <c r="S202" i="5"/>
  <c r="R202" i="5"/>
  <c r="Q202" i="5"/>
  <c r="P202" i="5"/>
  <c r="O202" i="5"/>
  <c r="N202" i="5"/>
  <c r="S200" i="5"/>
  <c r="R200" i="5"/>
  <c r="Q200" i="5"/>
  <c r="P200" i="5"/>
  <c r="O200" i="5"/>
  <c r="N200" i="5"/>
  <c r="S197" i="5"/>
  <c r="R197" i="5"/>
  <c r="Q197" i="5"/>
  <c r="P197" i="5"/>
  <c r="O197" i="5"/>
  <c r="N197" i="5"/>
  <c r="S195" i="5"/>
  <c r="R195" i="5"/>
  <c r="Q195" i="5"/>
  <c r="P195" i="5"/>
  <c r="O195" i="5"/>
  <c r="N195" i="5"/>
  <c r="S193" i="5"/>
  <c r="R193" i="5"/>
  <c r="Q193" i="5"/>
  <c r="P193" i="5"/>
  <c r="O193" i="5"/>
  <c r="N193" i="5"/>
  <c r="S191" i="5"/>
  <c r="R191" i="5"/>
  <c r="Q191" i="5"/>
  <c r="P191" i="5"/>
  <c r="O191" i="5"/>
  <c r="N191" i="5"/>
  <c r="S189" i="5"/>
  <c r="R189" i="5"/>
  <c r="Q189" i="5"/>
  <c r="P189" i="5"/>
  <c r="O189" i="5"/>
  <c r="N189" i="5"/>
  <c r="S187" i="5"/>
  <c r="R187" i="5"/>
  <c r="Q187" i="5"/>
  <c r="P187" i="5"/>
  <c r="O187" i="5"/>
  <c r="N187" i="5"/>
  <c r="S184" i="5"/>
  <c r="R184" i="5"/>
  <c r="Q184" i="5"/>
  <c r="P184" i="5"/>
  <c r="O184" i="5"/>
  <c r="N184" i="5"/>
  <c r="S182" i="5"/>
  <c r="R182" i="5"/>
  <c r="Q182" i="5"/>
  <c r="P182" i="5"/>
  <c r="O182" i="5"/>
  <c r="N182" i="5"/>
  <c r="S180" i="5"/>
  <c r="R180" i="5"/>
  <c r="Q180" i="5"/>
  <c r="P180" i="5"/>
  <c r="O180" i="5"/>
  <c r="N180" i="5"/>
  <c r="S178" i="5"/>
  <c r="R178" i="5"/>
  <c r="Q178" i="5"/>
  <c r="P178" i="5"/>
  <c r="O178" i="5"/>
  <c r="N178" i="5"/>
  <c r="S176" i="5"/>
  <c r="R176" i="5"/>
  <c r="Q176" i="5"/>
  <c r="P176" i="5"/>
  <c r="O176" i="5"/>
  <c r="N176" i="5"/>
  <c r="S173" i="5"/>
  <c r="R173" i="5"/>
  <c r="Q173" i="5"/>
  <c r="P173" i="5"/>
  <c r="O173" i="5"/>
  <c r="N173" i="5"/>
  <c r="S171" i="5"/>
  <c r="R171" i="5"/>
  <c r="Q171" i="5"/>
  <c r="P171" i="5"/>
  <c r="O171" i="5"/>
  <c r="N171" i="5"/>
  <c r="S169" i="5"/>
  <c r="R169" i="5"/>
  <c r="Q169" i="5"/>
  <c r="P169" i="5"/>
  <c r="O169" i="5"/>
  <c r="N169" i="5"/>
  <c r="S167" i="5"/>
  <c r="R167" i="5"/>
  <c r="Q167" i="5"/>
  <c r="P167" i="5"/>
  <c r="O167" i="5"/>
  <c r="N167" i="5"/>
  <c r="J158" i="5"/>
  <c r="J145" i="5"/>
  <c r="J152" i="5"/>
  <c r="J157" i="5"/>
  <c r="J156" i="5"/>
  <c r="J155" i="5"/>
  <c r="J154" i="5"/>
  <c r="J153" i="5"/>
  <c r="J151" i="5"/>
  <c r="J150" i="5"/>
  <c r="J149" i="5"/>
  <c r="J148" i="5"/>
  <c r="J147" i="5"/>
  <c r="J146" i="5"/>
  <c r="J140" i="5"/>
  <c r="J139" i="5"/>
  <c r="J138" i="5"/>
  <c r="J137" i="5"/>
  <c r="J136" i="5"/>
  <c r="J135" i="5"/>
  <c r="J131" i="5"/>
  <c r="J130" i="5"/>
  <c r="J129" i="5"/>
  <c r="J128" i="5"/>
  <c r="J127" i="5"/>
  <c r="J126" i="5"/>
  <c r="J122" i="5"/>
  <c r="J121" i="5"/>
  <c r="J120" i="5"/>
  <c r="J119" i="5"/>
  <c r="J118" i="5"/>
  <c r="J117" i="5"/>
  <c r="J113" i="5"/>
  <c r="J112" i="5"/>
  <c r="J111" i="5"/>
  <c r="J110" i="5"/>
  <c r="J109" i="5"/>
  <c r="J108" i="5"/>
  <c r="J104" i="5"/>
  <c r="J103" i="5"/>
  <c r="J102" i="5"/>
  <c r="J101" i="5"/>
  <c r="J100" i="5"/>
  <c r="J99" i="5"/>
  <c r="J95" i="5"/>
  <c r="J94" i="5"/>
  <c r="J93" i="5"/>
  <c r="J92" i="5"/>
  <c r="J91" i="5"/>
  <c r="J90" i="5"/>
  <c r="J86" i="5"/>
  <c r="J85" i="5"/>
  <c r="J84" i="5"/>
  <c r="J83" i="5"/>
  <c r="J82" i="5"/>
  <c r="J81" i="5"/>
  <c r="J75" i="5"/>
  <c r="J74" i="5"/>
  <c r="J73" i="5"/>
  <c r="J72" i="5"/>
  <c r="J71" i="5"/>
  <c r="J70" i="5"/>
  <c r="J63" i="5"/>
  <c r="J62" i="5"/>
  <c r="J61" i="5"/>
  <c r="J60" i="5"/>
  <c r="J59" i="5"/>
  <c r="J58" i="5"/>
  <c r="J57" i="5"/>
  <c r="J56" i="5"/>
  <c r="J55" i="5"/>
  <c r="J54" i="5"/>
  <c r="J48" i="5"/>
  <c r="J47" i="5"/>
  <c r="J46" i="5"/>
  <c r="J45" i="5"/>
  <c r="J44" i="5"/>
  <c r="J43" i="5"/>
  <c r="J42" i="5"/>
  <c r="J41" i="5"/>
  <c r="J40" i="5"/>
  <c r="J39" i="5"/>
  <c r="J33" i="5"/>
  <c r="J32" i="5"/>
  <c r="J31" i="5"/>
  <c r="J30" i="5"/>
  <c r="J29" i="5"/>
  <c r="J28" i="5"/>
  <c r="J27" i="5"/>
  <c r="J26" i="5"/>
  <c r="J25" i="5"/>
  <c r="J20" i="5"/>
  <c r="J19" i="5"/>
  <c r="J18" i="5"/>
  <c r="J17" i="5"/>
  <c r="J16" i="5"/>
  <c r="J15" i="5"/>
  <c r="J14" i="5"/>
  <c r="J13" i="5"/>
  <c r="J12" i="5"/>
  <c r="H765" i="5"/>
  <c r="G755" i="5"/>
  <c r="G746" i="5"/>
  <c r="F730" i="5"/>
  <c r="F723" i="5"/>
  <c r="W713" i="5"/>
  <c r="W712" i="5"/>
  <c r="W711" i="5"/>
  <c r="R705" i="5"/>
  <c r="S705" i="5" s="1"/>
  <c r="R704" i="5"/>
  <c r="S704" i="5" s="1"/>
  <c r="R703" i="5"/>
  <c r="J690" i="5"/>
  <c r="H677" i="5"/>
  <c r="L662" i="5"/>
  <c r="I649" i="5"/>
  <c r="J633" i="5"/>
  <c r="G625" i="5"/>
  <c r="G607" i="5"/>
  <c r="G597" i="5"/>
  <c r="G586" i="5"/>
  <c r="M574" i="5"/>
  <c r="J551" i="5"/>
  <c r="H543" i="5"/>
  <c r="G526" i="5"/>
  <c r="H516" i="5"/>
  <c r="G502" i="5"/>
  <c r="G493" i="5"/>
  <c r="J483" i="5"/>
  <c r="H475" i="5"/>
  <c r="I474" i="5"/>
  <c r="I473" i="5"/>
  <c r="I472" i="5"/>
  <c r="I471" i="5"/>
  <c r="I470" i="5"/>
  <c r="I469" i="5"/>
  <c r="I468" i="5"/>
  <c r="I467" i="5"/>
  <c r="I466" i="5"/>
  <c r="I465" i="5"/>
  <c r="I464" i="5"/>
  <c r="I463" i="5"/>
  <c r="G458" i="5"/>
  <c r="H448" i="5"/>
  <c r="G434" i="5"/>
  <c r="F425" i="5"/>
  <c r="J415" i="5"/>
  <c r="H407" i="5"/>
  <c r="G390" i="5"/>
  <c r="H380" i="5"/>
  <c r="G366" i="5"/>
  <c r="G357" i="5"/>
  <c r="H347" i="5"/>
  <c r="J324" i="5"/>
  <c r="I314" i="5"/>
  <c r="G302" i="5"/>
  <c r="G286" i="5"/>
  <c r="G276" i="5"/>
  <c r="G265" i="5"/>
  <c r="G255" i="5"/>
  <c r="I242" i="5"/>
  <c r="I222" i="5"/>
  <c r="T211" i="5"/>
  <c r="T209" i="5"/>
  <c r="T207" i="5"/>
  <c r="T205" i="5"/>
  <c r="T203" i="5"/>
  <c r="T201" i="5"/>
  <c r="T199" i="5"/>
  <c r="T196" i="5"/>
  <c r="T194" i="5"/>
  <c r="T192" i="5"/>
  <c r="T190" i="5"/>
  <c r="T188" i="5"/>
  <c r="T186" i="5"/>
  <c r="T183" i="5"/>
  <c r="T181" i="5"/>
  <c r="T179" i="5"/>
  <c r="T177" i="5"/>
  <c r="T175" i="5"/>
  <c r="T172" i="5"/>
  <c r="T170" i="5"/>
  <c r="T168" i="5"/>
  <c r="T166" i="5"/>
  <c r="I159" i="5"/>
  <c r="I141" i="5"/>
  <c r="I132" i="5"/>
  <c r="I123" i="5"/>
  <c r="I114" i="5"/>
  <c r="I105" i="5"/>
  <c r="I96" i="5"/>
  <c r="I87" i="5"/>
  <c r="I76" i="5"/>
  <c r="I64" i="5"/>
  <c r="I49" i="5"/>
  <c r="I34" i="5"/>
  <c r="W714" i="5" l="1"/>
  <c r="W715" i="5" s="1"/>
  <c r="R706" i="5"/>
  <c r="S706" i="5" s="1"/>
  <c r="S703" i="5"/>
  <c r="R707" i="5" l="1"/>
</calcChain>
</file>

<file path=xl/sharedStrings.xml><?xml version="1.0" encoding="utf-8"?>
<sst xmlns="http://schemas.openxmlformats.org/spreadsheetml/2006/main" count="661" uniqueCount="407">
  <si>
    <t>回答数</t>
    <rPh sb="0" eb="3">
      <t>カイトウスウ</t>
    </rPh>
    <phoneticPr fontId="1"/>
  </si>
  <si>
    <t>１　仕事</t>
    <rPh sb="2" eb="4">
      <t>シゴト</t>
    </rPh>
    <phoneticPr fontId="1"/>
  </si>
  <si>
    <t>２　家事</t>
    <rPh sb="2" eb="4">
      <t>カジ</t>
    </rPh>
    <phoneticPr fontId="1"/>
  </si>
  <si>
    <t>３　子の育児又は孫の世話</t>
    <rPh sb="2" eb="3">
      <t>コ</t>
    </rPh>
    <rPh sb="4" eb="6">
      <t>イクジ</t>
    </rPh>
    <rPh sb="6" eb="7">
      <t>マタ</t>
    </rPh>
    <rPh sb="8" eb="9">
      <t>マゴ</t>
    </rPh>
    <rPh sb="10" eb="12">
      <t>セワ</t>
    </rPh>
    <phoneticPr fontId="1"/>
  </si>
  <si>
    <t>４　家族の介護・看護</t>
    <rPh sb="2" eb="4">
      <t>カゾク</t>
    </rPh>
    <rPh sb="5" eb="7">
      <t>カイゴ</t>
    </rPh>
    <rPh sb="8" eb="10">
      <t>カンゴ</t>
    </rPh>
    <phoneticPr fontId="1"/>
  </si>
  <si>
    <t>５　地域活動・ボランティア活動などの社会的な活動</t>
    <rPh sb="2" eb="4">
      <t>チイキ</t>
    </rPh>
    <rPh sb="4" eb="6">
      <t>カツドウ</t>
    </rPh>
    <rPh sb="13" eb="15">
      <t>カツドウ</t>
    </rPh>
    <rPh sb="18" eb="21">
      <t>シャカイテキ</t>
    </rPh>
    <rPh sb="22" eb="24">
      <t>カツドウ</t>
    </rPh>
    <phoneticPr fontId="1"/>
  </si>
  <si>
    <t>６　趣味</t>
    <rPh sb="2" eb="4">
      <t>シュミ</t>
    </rPh>
    <phoneticPr fontId="1"/>
  </si>
  <si>
    <t>７　学業（学生）</t>
    <rPh sb="2" eb="4">
      <t>ガクギョウ</t>
    </rPh>
    <rPh sb="5" eb="7">
      <t>ガクセイ</t>
    </rPh>
    <phoneticPr fontId="1"/>
  </si>
  <si>
    <t>８　１～７のことはしていない</t>
    <phoneticPr fontId="1"/>
  </si>
  <si>
    <t>８　特にない</t>
    <rPh sb="2" eb="3">
      <t>トク</t>
    </rPh>
    <phoneticPr fontId="1"/>
  </si>
  <si>
    <t>１　家族による家事、育児、介護等の分担</t>
    <phoneticPr fontId="1"/>
  </si>
  <si>
    <t>２　家族の理解</t>
    <phoneticPr fontId="1"/>
  </si>
  <si>
    <t>３　保育所等の確保</t>
    <phoneticPr fontId="1"/>
  </si>
  <si>
    <t>４　介護サービス等の確保</t>
    <phoneticPr fontId="1"/>
  </si>
  <si>
    <t>５　仕事についての知識・技術</t>
    <phoneticPr fontId="1"/>
  </si>
  <si>
    <t>６　休暇や勤務時間等に関する職場の制度、職場の理解</t>
    <phoneticPr fontId="1"/>
  </si>
  <si>
    <t>７　就労に関する情報や相談の窓口</t>
    <phoneticPr fontId="1"/>
  </si>
  <si>
    <t>８　その他</t>
    <phoneticPr fontId="1"/>
  </si>
  <si>
    <t>９　特にない</t>
    <phoneticPr fontId="1"/>
  </si>
  <si>
    <t>５　活動についての知識・技術</t>
    <rPh sb="2" eb="4">
      <t>カツドウ</t>
    </rPh>
    <phoneticPr fontId="1"/>
  </si>
  <si>
    <t>７　活動に関する情報や相談の窓口</t>
    <rPh sb="2" eb="4">
      <t>カツドウ</t>
    </rPh>
    <phoneticPr fontId="1"/>
  </si>
  <si>
    <t>１　満足しているほう</t>
    <phoneticPr fontId="1"/>
  </si>
  <si>
    <t>２　まあ満足しているほう</t>
    <phoneticPr fontId="1"/>
  </si>
  <si>
    <t>３　どちらともいえない</t>
    <phoneticPr fontId="1"/>
  </si>
  <si>
    <t>４　やや不満があるほう</t>
    <phoneticPr fontId="1"/>
  </si>
  <si>
    <t>５　不満があるほう</t>
    <phoneticPr fontId="1"/>
  </si>
  <si>
    <t>６　無回答</t>
    <rPh sb="2" eb="5">
      <t>ムカイトウ</t>
    </rPh>
    <phoneticPr fontId="1"/>
  </si>
  <si>
    <t>１　自分の病気や健康、老後のこと</t>
    <phoneticPr fontId="1"/>
  </si>
  <si>
    <t>２　家族の病気や健康、生活上の問題</t>
    <phoneticPr fontId="1"/>
  </si>
  <si>
    <t>３　失業・倒産や収入が減ること</t>
    <phoneticPr fontId="1"/>
  </si>
  <si>
    <t>４　仕事や職場のこと</t>
    <phoneticPr fontId="1"/>
  </si>
  <si>
    <t>５　景気や生活費のこと</t>
    <phoneticPr fontId="1"/>
  </si>
  <si>
    <t>６　子どもの保育や教育のこと</t>
    <phoneticPr fontId="1"/>
  </si>
  <si>
    <t>７　近隣からの悪臭・騒音</t>
    <phoneticPr fontId="1"/>
  </si>
  <si>
    <t>８　環境問題</t>
    <phoneticPr fontId="1"/>
  </si>
  <si>
    <t>９　事故や災害のこと</t>
    <phoneticPr fontId="1"/>
  </si>
  <si>
    <t>10　犯罪や防犯のこと</t>
    <phoneticPr fontId="1"/>
  </si>
  <si>
    <t>11　住宅のこと</t>
    <phoneticPr fontId="1"/>
  </si>
  <si>
    <t>12　その他</t>
    <phoneticPr fontId="1"/>
  </si>
  <si>
    <t>13　心配ごとや困っていることはない</t>
    <phoneticPr fontId="1"/>
  </si>
  <si>
    <t>そう思う</t>
    <rPh sb="2" eb="3">
      <t>オモ</t>
    </rPh>
    <phoneticPr fontId="1"/>
  </si>
  <si>
    <t>どちらかといえばそう思う</t>
    <rPh sb="10" eb="11">
      <t>オモ</t>
    </rPh>
    <phoneticPr fontId="1"/>
  </si>
  <si>
    <t>どちらともいえない</t>
    <phoneticPr fontId="1"/>
  </si>
  <si>
    <t>どちらかといえばそう思わない</t>
    <rPh sb="10" eb="11">
      <t>オモ</t>
    </rPh>
    <phoneticPr fontId="1"/>
  </si>
  <si>
    <t>そう思わない</t>
    <rPh sb="2" eb="3">
      <t>オモ</t>
    </rPh>
    <phoneticPr fontId="1"/>
  </si>
  <si>
    <t>無回答</t>
    <rPh sb="0" eb="3">
      <t>ムカイトウ</t>
    </rPh>
    <phoneticPr fontId="1"/>
  </si>
  <si>
    <t>１　時間に余裕がある</t>
    <phoneticPr fontId="1"/>
  </si>
  <si>
    <t>２　どちらかといえば時間に余裕がある</t>
    <phoneticPr fontId="1"/>
  </si>
  <si>
    <t>４　どちらかといえば時間に余裕がない</t>
    <phoneticPr fontId="1"/>
  </si>
  <si>
    <t>５　時間に余裕がない</t>
    <phoneticPr fontId="1"/>
  </si>
  <si>
    <t>１　仕事</t>
    <phoneticPr fontId="1"/>
  </si>
  <si>
    <t>２　学業</t>
    <phoneticPr fontId="1"/>
  </si>
  <si>
    <t>３　家事</t>
    <phoneticPr fontId="1"/>
  </si>
  <si>
    <t>４　育児・教育、子の成長</t>
    <phoneticPr fontId="1"/>
  </si>
  <si>
    <t>５　家族の介護・看護</t>
    <phoneticPr fontId="1"/>
  </si>
  <si>
    <t>６　教養のための勉強・自己研鑽</t>
    <phoneticPr fontId="1"/>
  </si>
  <si>
    <t>７　趣味</t>
    <phoneticPr fontId="1"/>
  </si>
  <si>
    <t>８　孫の世話、孫の成長</t>
    <phoneticPr fontId="1"/>
  </si>
  <si>
    <t>９　地域活動・ボランティア活動などの社会的な活動</t>
    <phoneticPr fontId="1"/>
  </si>
  <si>
    <t>10　家族との時間・団らん</t>
    <phoneticPr fontId="1"/>
  </si>
  <si>
    <t>11　友人等とのつき合い</t>
    <phoneticPr fontId="1"/>
  </si>
  <si>
    <t>12　インターネット、ＳＮＳによる情報発信</t>
    <phoneticPr fontId="1"/>
  </si>
  <si>
    <t>13　信仰や精神修業</t>
    <phoneticPr fontId="1"/>
  </si>
  <si>
    <t>14　その他</t>
    <phoneticPr fontId="1"/>
  </si>
  <si>
    <t>15　特にない</t>
    <phoneticPr fontId="1"/>
  </si>
  <si>
    <t>１　毎日・ほぼ毎日</t>
    <phoneticPr fontId="1"/>
  </si>
  <si>
    <t>２　週５～６日</t>
    <phoneticPr fontId="1"/>
  </si>
  <si>
    <t>３　週３～４日</t>
    <phoneticPr fontId="1"/>
  </si>
  <si>
    <t>４　週１～２日</t>
    <phoneticPr fontId="1"/>
  </si>
  <si>
    <t>５　週１日よりも少ない</t>
    <phoneticPr fontId="1"/>
  </si>
  <si>
    <t>１　３時間未満</t>
    <phoneticPr fontId="1"/>
  </si>
  <si>
    <t>２　３時間以上～５時間未満</t>
    <phoneticPr fontId="1"/>
  </si>
  <si>
    <t>３　５時間以上～７時間未満</t>
    <phoneticPr fontId="1"/>
  </si>
  <si>
    <t>４　７時間以上～９時間未満</t>
    <phoneticPr fontId="1"/>
  </si>
  <si>
    <t>５　９時間以上</t>
    <phoneticPr fontId="1"/>
  </si>
  <si>
    <t>１　正社員・正規職員</t>
    <phoneticPr fontId="1"/>
  </si>
  <si>
    <t>２　アルバイト・パート</t>
    <phoneticPr fontId="1"/>
  </si>
  <si>
    <t>３　派遣社員</t>
    <phoneticPr fontId="1"/>
  </si>
  <si>
    <t>４　契約社員・嘱託社員</t>
    <phoneticPr fontId="1"/>
  </si>
  <si>
    <t>５　自営・会社役員</t>
    <phoneticPr fontId="1"/>
  </si>
  <si>
    <t>６　その他</t>
    <phoneticPr fontId="1"/>
  </si>
  <si>
    <t>７　無回答</t>
    <rPh sb="2" eb="5">
      <t>ムカイトウ</t>
    </rPh>
    <phoneticPr fontId="1"/>
  </si>
  <si>
    <t>５　その他</t>
    <phoneticPr fontId="1"/>
  </si>
  <si>
    <t>３　どちらともいえない</t>
    <phoneticPr fontId="1"/>
  </si>
  <si>
    <t>10　特にない</t>
    <phoneticPr fontId="1"/>
  </si>
  <si>
    <t>１　職場の人間関係</t>
    <phoneticPr fontId="1"/>
  </si>
  <si>
    <t>２　収入</t>
    <phoneticPr fontId="1"/>
  </si>
  <si>
    <t>３　労働時間・労働日数</t>
    <phoneticPr fontId="1"/>
  </si>
  <si>
    <t>４　休暇などの制度</t>
    <phoneticPr fontId="1"/>
  </si>
  <si>
    <t>５　やりがいが感じられない</t>
    <phoneticPr fontId="1"/>
  </si>
  <si>
    <t>６　自分の成長につながらない</t>
    <phoneticPr fontId="1"/>
  </si>
  <si>
    <t>７　自分に向いていない</t>
    <phoneticPr fontId="1"/>
  </si>
  <si>
    <t>８　仕事が不安定</t>
    <phoneticPr fontId="1"/>
  </si>
  <si>
    <t>９　その他</t>
    <phoneticPr fontId="1"/>
  </si>
  <si>
    <t>１　お金を得るため</t>
    <phoneticPr fontId="1"/>
  </si>
  <si>
    <t>２　社会の一員として務めを果たすため</t>
    <phoneticPr fontId="1"/>
  </si>
  <si>
    <t>３　自分の才能や能力を発揮するため</t>
    <phoneticPr fontId="1"/>
  </si>
  <si>
    <t>４　生きがいを感じるため、又は見つけるため</t>
    <phoneticPr fontId="1"/>
  </si>
  <si>
    <t>５　人の役に立つため</t>
    <phoneticPr fontId="1"/>
  </si>
  <si>
    <t>６　誰かに喜んでもらうため</t>
    <phoneticPr fontId="1"/>
  </si>
  <si>
    <t>７　その他</t>
    <phoneticPr fontId="1"/>
  </si>
  <si>
    <t>１　現在の仕事を今のまま続けていきたい</t>
    <phoneticPr fontId="1"/>
  </si>
  <si>
    <t>２　現在の仕事を充実させたい、又は時間を増やしたい</t>
    <phoneticPr fontId="1"/>
  </si>
  <si>
    <t>３　現在の仕事の負担を減らしたい、又は時間を減らしたい</t>
    <phoneticPr fontId="1"/>
  </si>
  <si>
    <t>４　現在の仕事を辞めて、転職したい</t>
    <phoneticPr fontId="1"/>
  </si>
  <si>
    <t>５　現在の仕事を辞めて、仕事はもうしない</t>
    <phoneticPr fontId="1"/>
  </si>
  <si>
    <t>10　その他</t>
    <phoneticPr fontId="1"/>
  </si>
  <si>
    <t>11　その他</t>
    <phoneticPr fontId="1"/>
  </si>
  <si>
    <t>15　その他</t>
    <phoneticPr fontId="1"/>
  </si>
  <si>
    <t>１　健康上の理由</t>
    <phoneticPr fontId="1"/>
  </si>
  <si>
    <t>２　職場の人間関係</t>
    <phoneticPr fontId="1"/>
  </si>
  <si>
    <t>３　収入面で満足できないから</t>
    <phoneticPr fontId="1"/>
  </si>
  <si>
    <t>４　定年・雇用期限を迎えるから</t>
    <phoneticPr fontId="1"/>
  </si>
  <si>
    <t>５　労働時間・日数が希望と異なるから</t>
    <phoneticPr fontId="1"/>
  </si>
  <si>
    <t>６　やりがいが感じられないから</t>
    <phoneticPr fontId="1"/>
  </si>
  <si>
    <t>７　自分の成長につながらないから</t>
    <phoneticPr fontId="1"/>
  </si>
  <si>
    <t>８　自分に向いていないから</t>
    <phoneticPr fontId="1"/>
  </si>
  <si>
    <t>９　自分自身を更に成長させるため</t>
    <phoneticPr fontId="1"/>
  </si>
  <si>
    <t>10　家事又は子の育児・孫の世話のため</t>
    <phoneticPr fontId="1"/>
  </si>
  <si>
    <t>11　家族の介護・看護をするため</t>
    <phoneticPr fontId="1"/>
  </si>
  <si>
    <t>12　夫又は妻の転勤のため</t>
    <phoneticPr fontId="1"/>
  </si>
  <si>
    <t>13　独立・起業のため</t>
    <phoneticPr fontId="1"/>
  </si>
  <si>
    <t>14　お金を稼ぐ必要がなくなったから</t>
    <phoneticPr fontId="1"/>
  </si>
  <si>
    <t>15　仕事が不安定だから</t>
    <phoneticPr fontId="1"/>
  </si>
  <si>
    <t>16　仕事をしたくないから</t>
    <phoneticPr fontId="1"/>
  </si>
  <si>
    <t>17　その他</t>
    <phoneticPr fontId="1"/>
  </si>
  <si>
    <t>１　ほぼ毎日している</t>
    <phoneticPr fontId="1"/>
  </si>
  <si>
    <t>２　時々している</t>
    <phoneticPr fontId="1"/>
  </si>
  <si>
    <t>３　無回答</t>
    <rPh sb="2" eb="5">
      <t>ムカイトウ</t>
    </rPh>
    <phoneticPr fontId="1"/>
  </si>
  <si>
    <t>１　30分未満</t>
    <phoneticPr fontId="1"/>
  </si>
  <si>
    <t>２　30分以上～２時間未満</t>
    <phoneticPr fontId="1"/>
  </si>
  <si>
    <t>３　２時間以上～４時間未満</t>
    <phoneticPr fontId="1"/>
  </si>
  <si>
    <t>４　４時間以上</t>
    <phoneticPr fontId="1"/>
  </si>
  <si>
    <t>１　分担していない（一人で行っている）</t>
    <phoneticPr fontId="1"/>
  </si>
  <si>
    <t>２　配偶者（夫・妻）と分担している</t>
    <phoneticPr fontId="1"/>
  </si>
  <si>
    <t>３　親と分担している</t>
    <phoneticPr fontId="1"/>
  </si>
  <si>
    <t>４　きょうだいと分担している</t>
    <phoneticPr fontId="1"/>
  </si>
  <si>
    <t>５　祖父母と分担している</t>
    <phoneticPr fontId="1"/>
  </si>
  <si>
    <t>６　子と分担している</t>
    <phoneticPr fontId="1"/>
  </si>
  <si>
    <t>７　孫と分担している</t>
    <phoneticPr fontId="1"/>
  </si>
  <si>
    <t>８　家事代行サービス等を利用している</t>
    <phoneticPr fontId="1"/>
  </si>
  <si>
    <t>11　特にない</t>
    <phoneticPr fontId="1"/>
  </si>
  <si>
    <t>１　やらなければいけないことが多い</t>
    <phoneticPr fontId="1"/>
  </si>
  <si>
    <t>２　周囲の協力がない、又は十分でない</t>
    <phoneticPr fontId="1"/>
  </si>
  <si>
    <t>３　周囲が評価してくれない</t>
    <phoneticPr fontId="1"/>
  </si>
  <si>
    <t>４　やりがいが感じられない</t>
    <phoneticPr fontId="1"/>
  </si>
  <si>
    <t>５　家事が好きでない</t>
    <phoneticPr fontId="1"/>
  </si>
  <si>
    <t>６　自分に向いていない</t>
    <phoneticPr fontId="1"/>
  </si>
  <si>
    <t>７　責任が重い</t>
    <phoneticPr fontId="1"/>
  </si>
  <si>
    <t>８　仕事をしたい</t>
    <phoneticPr fontId="1"/>
  </si>
  <si>
    <t>９　自分の自由な時間が少なくなる</t>
    <phoneticPr fontId="1"/>
  </si>
  <si>
    <t>４　無回答</t>
    <rPh sb="2" eb="5">
      <t>ムカイトウ</t>
    </rPh>
    <phoneticPr fontId="1"/>
  </si>
  <si>
    <t>１　今のまま行っていきたい</t>
    <phoneticPr fontId="1"/>
  </si>
  <si>
    <t>２　もっと充実させたい、又はもっと時間を増やしたい</t>
    <phoneticPr fontId="1"/>
  </si>
  <si>
    <t>３　もっと負担を減らしたい、又はもっと時間を減らしたい</t>
    <phoneticPr fontId="1"/>
  </si>
  <si>
    <t>８　保育所・保育サービスを利用している</t>
    <rPh sb="2" eb="4">
      <t>ホイク</t>
    </rPh>
    <rPh sb="4" eb="5">
      <t>ショ</t>
    </rPh>
    <rPh sb="6" eb="8">
      <t>ホイク</t>
    </rPh>
    <phoneticPr fontId="1"/>
  </si>
  <si>
    <t>５　子どもの育児や世話が好きでない</t>
    <rPh sb="2" eb="3">
      <t>コ</t>
    </rPh>
    <rPh sb="6" eb="8">
      <t>イクジ</t>
    </rPh>
    <rPh sb="9" eb="11">
      <t>セワ</t>
    </rPh>
    <phoneticPr fontId="1"/>
  </si>
  <si>
    <t>８　介護（看護）サービスを利用している</t>
    <rPh sb="2" eb="4">
      <t>カイゴ</t>
    </rPh>
    <rPh sb="5" eb="7">
      <t>カンゴ</t>
    </rPh>
    <phoneticPr fontId="1"/>
  </si>
  <si>
    <t>５　介護や看護が好きでない</t>
    <rPh sb="2" eb="4">
      <t>カイゴ</t>
    </rPh>
    <rPh sb="5" eb="7">
      <t>カンゴ</t>
    </rPh>
    <phoneticPr fontId="1"/>
  </si>
  <si>
    <t>１　自治会、町内会の活動</t>
    <phoneticPr fontId="1"/>
  </si>
  <si>
    <t>２　子ども会、婦人会、老人クラブの活動</t>
    <phoneticPr fontId="1"/>
  </si>
  <si>
    <t>３　高齢者や障がい者への支援や交流などの活動</t>
    <phoneticPr fontId="1"/>
  </si>
  <si>
    <t>４　身近な道路や公園などの清掃活動</t>
    <phoneticPr fontId="1"/>
  </si>
  <si>
    <t>５　スポーツや健康づくりの活動（スポーツの指導、スポーツイベントの手伝いほか）</t>
    <phoneticPr fontId="1"/>
  </si>
  <si>
    <t>６　文化・芸術に関する活動（華道・茶道、音楽、絵画などの指導ほか）</t>
    <phoneticPr fontId="1"/>
  </si>
  <si>
    <t>７　祭りや盆踊り、運動会などの地域のイベント活動</t>
    <phoneticPr fontId="1"/>
  </si>
  <si>
    <t>８　資源回収やごみの分別、リサイクル活動</t>
    <phoneticPr fontId="1"/>
  </si>
  <si>
    <t>９　公園の花壇づくり、緑化等の環境整備や自然環境の保全活動</t>
    <phoneticPr fontId="1"/>
  </si>
  <si>
    <t>10　被災地の復興支援活動</t>
    <phoneticPr fontId="1"/>
  </si>
  <si>
    <t>11　外国人や海外との交流・支援などの活動</t>
    <phoneticPr fontId="1"/>
  </si>
  <si>
    <t>12　ＰＴＡ活動や学校行事での手伝い、ボランティアなど</t>
    <phoneticPr fontId="1"/>
  </si>
  <si>
    <t>13　保育ボランティアなどの子育て支援の活動</t>
    <phoneticPr fontId="1"/>
  </si>
  <si>
    <t>14　交通安全や防災・防犯などの地域の安全活動</t>
    <phoneticPr fontId="1"/>
  </si>
  <si>
    <t>１　ほぼ毎日</t>
    <phoneticPr fontId="1"/>
  </si>
  <si>
    <t>２　週に２～３回程度</t>
    <phoneticPr fontId="1"/>
  </si>
  <si>
    <t>３　週に１回程度</t>
    <phoneticPr fontId="1"/>
  </si>
  <si>
    <t>４　月に２～３回程度</t>
    <phoneticPr fontId="1"/>
  </si>
  <si>
    <t>５　月に１回程度</t>
    <phoneticPr fontId="1"/>
  </si>
  <si>
    <t>６　年に数回程度</t>
    <phoneticPr fontId="1"/>
  </si>
  <si>
    <t>７　年に１～２回程度</t>
    <phoneticPr fontId="1"/>
  </si>
  <si>
    <t>１　自分から進んで</t>
    <phoneticPr fontId="1"/>
  </si>
  <si>
    <t>２　友人・知人から誘われて</t>
    <phoneticPr fontId="1"/>
  </si>
  <si>
    <t>３　家族に誘われて</t>
    <phoneticPr fontId="1"/>
  </si>
  <si>
    <t>４　自治会、町内会から誘われて</t>
    <phoneticPr fontId="1"/>
  </si>
  <si>
    <t>５　地域等の当番で</t>
    <phoneticPr fontId="1"/>
  </si>
  <si>
    <t>12　特にない</t>
    <phoneticPr fontId="1"/>
  </si>
  <si>
    <t>13　無回答</t>
    <rPh sb="3" eb="6">
      <t>ムカイトウ</t>
    </rPh>
    <phoneticPr fontId="1"/>
  </si>
  <si>
    <t>１　他の参加者との人間関係</t>
    <phoneticPr fontId="1"/>
  </si>
  <si>
    <t>２　活動の時間が長い</t>
    <phoneticPr fontId="1"/>
  </si>
  <si>
    <t>３　体力的に大変</t>
    <phoneticPr fontId="1"/>
  </si>
  <si>
    <t>４　周囲が評価してくれない</t>
    <phoneticPr fontId="1"/>
  </si>
  <si>
    <t>８　責任が重い</t>
    <phoneticPr fontId="1"/>
  </si>
  <si>
    <t>９　収入にならない</t>
    <phoneticPr fontId="1"/>
  </si>
  <si>
    <t>10　経済的な負担が必要である</t>
    <phoneticPr fontId="1"/>
  </si>
  <si>
    <t>１　今のまま続けていきたい</t>
    <rPh sb="6" eb="7">
      <t>ツヅ</t>
    </rPh>
    <phoneticPr fontId="1"/>
  </si>
  <si>
    <t>１　地域や社会に貢献するため</t>
    <phoneticPr fontId="1"/>
  </si>
  <si>
    <t>２　地域や社会の一員として務めを果たすため</t>
    <phoneticPr fontId="1"/>
  </si>
  <si>
    <t>３　自分の楽しみ、自分の満足のため</t>
    <phoneticPr fontId="1"/>
  </si>
  <si>
    <t>４　自分の才能や能力を発揮するため</t>
    <phoneticPr fontId="1"/>
  </si>
  <si>
    <t>５　生きがいを感じるため、又は見つけるため</t>
    <phoneticPr fontId="1"/>
  </si>
  <si>
    <t>７　自分自身が成長するため</t>
    <phoneticPr fontId="1"/>
  </si>
  <si>
    <t>８　人から認めてもらうため</t>
    <phoneticPr fontId="1"/>
  </si>
  <si>
    <t>９　仲間を増やすため</t>
    <phoneticPr fontId="1"/>
  </si>
  <si>
    <t>10　収入を得るため</t>
    <phoneticPr fontId="1"/>
  </si>
  <si>
    <t>１　発表の場や大会への参加により発表している趣味がある</t>
    <phoneticPr fontId="1"/>
  </si>
  <si>
    <t>２　自分又は仲間と一緒に発表の場や大会を設けて、発表している趣味がある</t>
    <phoneticPr fontId="1"/>
  </si>
  <si>
    <t>３　インターネット・ＳＮＳにより発信している趣味がある</t>
    <phoneticPr fontId="1"/>
  </si>
  <si>
    <t>４　１から３以外の方法で発表又は発信している趣味がある</t>
    <phoneticPr fontId="1"/>
  </si>
  <si>
    <t>５　発表や発信している趣味はない</t>
    <phoneticPr fontId="1"/>
  </si>
  <si>
    <t>１　世間の注目を集める目立った成功や成果を上げること</t>
    <phoneticPr fontId="1"/>
  </si>
  <si>
    <t>２　広く社会や人のためになることをすること</t>
    <phoneticPr fontId="1"/>
  </si>
  <si>
    <t>３　家族や友人など、自分の周りの人の役に立つこと</t>
    <phoneticPr fontId="1"/>
  </si>
  <si>
    <t>４　人に感動を与えるようなことをすること</t>
    <phoneticPr fontId="1"/>
  </si>
  <si>
    <t>５　人から感謝されるようなことをすること</t>
    <phoneticPr fontId="1"/>
  </si>
  <si>
    <t>６　自分らしく生き生きと過ごすこと</t>
    <phoneticPr fontId="1"/>
  </si>
  <si>
    <t>問38　下の参考例にあるようなことを“活躍”に含めるとした場合、あなたが現在行っている“活躍”があれば、その内容を次の枠内に記入してください。（自由記載）</t>
    <phoneticPr fontId="1"/>
  </si>
  <si>
    <t>（省略）</t>
    <rPh sb="1" eb="3">
      <t>ショウリャク</t>
    </rPh>
    <phoneticPr fontId="1"/>
  </si>
  <si>
    <t xml:space="preserve">問39　下の参考例にあるようなことを“活躍”に含めるとした場合、あなたが現在は行っていな
いことで、今後できそうな“活躍”があれば、その内容を次の枠内に記入してください｡（自
由記載）
</t>
    <rPh sb="0" eb="1">
      <t>トイ</t>
    </rPh>
    <phoneticPr fontId="1"/>
  </si>
  <si>
    <t>男</t>
    <rPh sb="0" eb="1">
      <t>オトコ</t>
    </rPh>
    <phoneticPr fontId="1"/>
  </si>
  <si>
    <t>女</t>
    <rPh sb="0" eb="1">
      <t>オンナ</t>
    </rPh>
    <phoneticPr fontId="1"/>
  </si>
  <si>
    <t>計</t>
    <rPh sb="0" eb="1">
      <t>ケイ</t>
    </rPh>
    <phoneticPr fontId="1"/>
  </si>
  <si>
    <t>18～
　19歳</t>
    <rPh sb="7" eb="8">
      <t>サイ</t>
    </rPh>
    <phoneticPr fontId="1"/>
  </si>
  <si>
    <t>20～
　24歳</t>
    <rPh sb="7" eb="8">
      <t>サイ</t>
    </rPh>
    <phoneticPr fontId="1"/>
  </si>
  <si>
    <t>25～
　29歳</t>
    <rPh sb="7" eb="8">
      <t>サイ</t>
    </rPh>
    <phoneticPr fontId="1"/>
  </si>
  <si>
    <t>30～
　34歳</t>
    <rPh sb="7" eb="8">
      <t>サイ</t>
    </rPh>
    <phoneticPr fontId="1"/>
  </si>
  <si>
    <t>35～
　39歳</t>
    <rPh sb="7" eb="8">
      <t>サイ</t>
    </rPh>
    <phoneticPr fontId="1"/>
  </si>
  <si>
    <t>40～
　44歳</t>
    <rPh sb="7" eb="8">
      <t>サイ</t>
    </rPh>
    <phoneticPr fontId="1"/>
  </si>
  <si>
    <t>45～
　49歳</t>
    <rPh sb="7" eb="8">
      <t>サイ</t>
    </rPh>
    <phoneticPr fontId="1"/>
  </si>
  <si>
    <t>50～
　54歳</t>
    <rPh sb="7" eb="8">
      <t>サイ</t>
    </rPh>
    <phoneticPr fontId="1"/>
  </si>
  <si>
    <t>55～
　59歳</t>
    <rPh sb="7" eb="8">
      <t>サイ</t>
    </rPh>
    <phoneticPr fontId="1"/>
  </si>
  <si>
    <t>60～
　64歳</t>
    <rPh sb="7" eb="8">
      <t>サイ</t>
    </rPh>
    <phoneticPr fontId="1"/>
  </si>
  <si>
    <t>65～
　69歳</t>
    <rPh sb="7" eb="8">
      <t>サイ</t>
    </rPh>
    <phoneticPr fontId="1"/>
  </si>
  <si>
    <t>70～
　74歳</t>
    <rPh sb="7" eb="8">
      <t>サイ</t>
    </rPh>
    <phoneticPr fontId="1"/>
  </si>
  <si>
    <t>75～
　</t>
    <phoneticPr fontId="1"/>
  </si>
  <si>
    <t>鶴見区</t>
    <rPh sb="0" eb="3">
      <t>ツルミク</t>
    </rPh>
    <phoneticPr fontId="1"/>
  </si>
  <si>
    <t>神奈川区</t>
    <rPh sb="0" eb="4">
      <t>カナガワク</t>
    </rPh>
    <phoneticPr fontId="1"/>
  </si>
  <si>
    <t>西区</t>
    <rPh sb="0" eb="2">
      <t>ニシク</t>
    </rPh>
    <phoneticPr fontId="1"/>
  </si>
  <si>
    <t>中区</t>
    <rPh sb="0" eb="2">
      <t>ナカク</t>
    </rPh>
    <phoneticPr fontId="1"/>
  </si>
  <si>
    <t>南区</t>
    <rPh sb="0" eb="2">
      <t>ミナミク</t>
    </rPh>
    <phoneticPr fontId="1"/>
  </si>
  <si>
    <t>港南区</t>
    <rPh sb="0" eb="3">
      <t>コウナンク</t>
    </rPh>
    <phoneticPr fontId="1"/>
  </si>
  <si>
    <t>保土ケ谷区</t>
    <rPh sb="0" eb="4">
      <t>ホドガヤ</t>
    </rPh>
    <rPh sb="4" eb="5">
      <t>ク</t>
    </rPh>
    <phoneticPr fontId="1"/>
  </si>
  <si>
    <t>旭区</t>
    <rPh sb="0" eb="2">
      <t>アサヒク</t>
    </rPh>
    <phoneticPr fontId="1"/>
  </si>
  <si>
    <t>磯子区</t>
    <rPh sb="0" eb="3">
      <t>イソゴク</t>
    </rPh>
    <phoneticPr fontId="1"/>
  </si>
  <si>
    <t>金沢区</t>
    <rPh sb="0" eb="3">
      <t>カナザワク</t>
    </rPh>
    <phoneticPr fontId="1"/>
  </si>
  <si>
    <t>港北区</t>
    <rPh sb="0" eb="3">
      <t>コウホクク</t>
    </rPh>
    <phoneticPr fontId="1"/>
  </si>
  <si>
    <t>緑区</t>
    <rPh sb="0" eb="2">
      <t>ミドリク</t>
    </rPh>
    <phoneticPr fontId="1"/>
  </si>
  <si>
    <t>青葉区</t>
    <rPh sb="0" eb="3">
      <t>アオバク</t>
    </rPh>
    <phoneticPr fontId="1"/>
  </si>
  <si>
    <t>都筑区</t>
    <rPh sb="0" eb="3">
      <t>ツヅキク</t>
    </rPh>
    <phoneticPr fontId="1"/>
  </si>
  <si>
    <t>戸塚区</t>
    <rPh sb="0" eb="3">
      <t>トツカク</t>
    </rPh>
    <phoneticPr fontId="1"/>
  </si>
  <si>
    <t>栄区</t>
    <rPh sb="0" eb="2">
      <t>サカエク</t>
    </rPh>
    <phoneticPr fontId="1"/>
  </si>
  <si>
    <t>泉区</t>
    <rPh sb="0" eb="2">
      <t>イズミク</t>
    </rPh>
    <phoneticPr fontId="1"/>
  </si>
  <si>
    <t>瀬谷区</t>
    <rPh sb="0" eb="3">
      <t>セヤク</t>
    </rPh>
    <phoneticPr fontId="1"/>
  </si>
  <si>
    <t>１　既婚（配偶者あり）</t>
    <rPh sb="2" eb="4">
      <t>キコン</t>
    </rPh>
    <rPh sb="5" eb="8">
      <t>ハイグウシャ</t>
    </rPh>
    <phoneticPr fontId="1"/>
  </si>
  <si>
    <t>２　既婚（離別・死別）</t>
    <rPh sb="2" eb="4">
      <t>キコン</t>
    </rPh>
    <rPh sb="5" eb="7">
      <t>リベツ</t>
    </rPh>
    <rPh sb="8" eb="10">
      <t>シベツ</t>
    </rPh>
    <phoneticPr fontId="1"/>
  </si>
  <si>
    <t>３　未婚</t>
    <rPh sb="2" eb="4">
      <t>ミコン</t>
    </rPh>
    <phoneticPr fontId="1"/>
  </si>
  <si>
    <t>１　仕事をしている</t>
    <rPh sb="2" eb="4">
      <t>シゴト</t>
    </rPh>
    <phoneticPr fontId="1"/>
  </si>
  <si>
    <t>２　仕事をしていない</t>
    <rPh sb="2" eb="4">
      <t>シゴト</t>
    </rPh>
    <phoneticPr fontId="1"/>
  </si>
  <si>
    <t>１　子どもはいない</t>
    <phoneticPr fontId="1"/>
  </si>
  <si>
    <t>２　小学校入学前</t>
    <phoneticPr fontId="1"/>
  </si>
  <si>
    <t>３　小学校在学中</t>
    <phoneticPr fontId="1"/>
  </si>
  <si>
    <t>４　中学校在学中</t>
    <phoneticPr fontId="1"/>
  </si>
  <si>
    <t>５　高校在学中</t>
    <phoneticPr fontId="1"/>
  </si>
  <si>
    <t>６　各種学校､専修･専門学校在学中</t>
    <phoneticPr fontId="1"/>
  </si>
  <si>
    <t>７　短大・大学・大学院在学中</t>
    <phoneticPr fontId="1"/>
  </si>
  <si>
    <t>８　学校教育終了－未婚－同居</t>
    <phoneticPr fontId="1"/>
  </si>
  <si>
    <t>９　学校教育終了－未婚－別居</t>
    <phoneticPr fontId="1"/>
  </si>
  <si>
    <t>10　学校教育終了－既婚－同居</t>
    <phoneticPr fontId="1"/>
  </si>
  <si>
    <t>11　学校教育終了－既婚－別居</t>
    <phoneticPr fontId="1"/>
  </si>
  <si>
    <t>１　一人暮らし</t>
    <phoneticPr fontId="1"/>
  </si>
  <si>
    <t>２　夫婦のみ</t>
    <phoneticPr fontId="1"/>
  </si>
  <si>
    <t>３　親と子（２世代）</t>
    <phoneticPr fontId="1"/>
  </si>
  <si>
    <t>４　祖父母と親と子（３世代）</t>
    <phoneticPr fontId="1"/>
  </si>
  <si>
    <t>１　持家（一戸建て）</t>
    <phoneticPr fontId="1"/>
  </si>
  <si>
    <t>２　持家（マンション・共同住宅）</t>
    <phoneticPr fontId="1"/>
  </si>
  <si>
    <t>３　借家（一戸建て）</t>
    <phoneticPr fontId="1"/>
  </si>
  <si>
    <t>４　借家（マンション・アパート・共同住宅）</t>
    <phoneticPr fontId="1"/>
  </si>
  <si>
    <t>５　社員寮・学生寮</t>
    <phoneticPr fontId="1"/>
  </si>
  <si>
    <t>　　無回答</t>
    <rPh sb="2" eb="5">
      <t>ムカイトウ</t>
    </rPh>
    <phoneticPr fontId="1"/>
  </si>
  <si>
    <t>１　自分の楽しみ、自分の満足のため</t>
    <rPh sb="2" eb="4">
      <t>ジブン</t>
    </rPh>
    <rPh sb="5" eb="6">
      <t>タノ</t>
    </rPh>
    <rPh sb="9" eb="11">
      <t>ジブン</t>
    </rPh>
    <rPh sb="12" eb="14">
      <t>マンゾク</t>
    </rPh>
    <phoneticPr fontId="1"/>
  </si>
  <si>
    <t>２　自分の生活を豊かにするため</t>
    <rPh sb="2" eb="4">
      <t>ジブン</t>
    </rPh>
    <rPh sb="5" eb="7">
      <t>セイカツ</t>
    </rPh>
    <rPh sb="8" eb="9">
      <t>ユタ</t>
    </rPh>
    <phoneticPr fontId="1"/>
  </si>
  <si>
    <t>３　気分転換、自分の疲れを癒すため</t>
    <rPh sb="2" eb="4">
      <t>キブン</t>
    </rPh>
    <rPh sb="4" eb="6">
      <t>テンカン</t>
    </rPh>
    <rPh sb="7" eb="9">
      <t>ジブン</t>
    </rPh>
    <rPh sb="10" eb="11">
      <t>ツカ</t>
    </rPh>
    <rPh sb="13" eb="14">
      <t>イヤ</t>
    </rPh>
    <phoneticPr fontId="1"/>
  </si>
  <si>
    <t>４　他人から評価されたいから</t>
    <rPh sb="2" eb="4">
      <t>タニン</t>
    </rPh>
    <rPh sb="6" eb="8">
      <t>ヒョウカ</t>
    </rPh>
    <phoneticPr fontId="1"/>
  </si>
  <si>
    <t>５　有名になりたいから</t>
    <rPh sb="2" eb="4">
      <t>ユウメイ</t>
    </rPh>
    <phoneticPr fontId="1"/>
  </si>
  <si>
    <t>６　収入を得たいから</t>
    <rPh sb="2" eb="4">
      <t>シュウニュウ</t>
    </rPh>
    <rPh sb="5" eb="6">
      <t>エ</t>
    </rPh>
    <phoneticPr fontId="1"/>
  </si>
  <si>
    <t>７　誰かを元気づけたいから</t>
    <rPh sb="2" eb="3">
      <t>ダレ</t>
    </rPh>
    <rPh sb="5" eb="7">
      <t>ゲンキ</t>
    </rPh>
    <phoneticPr fontId="1"/>
  </si>
  <si>
    <t>８　仲間を増やしたいから</t>
    <rPh sb="2" eb="4">
      <t>ナカマ</t>
    </rPh>
    <rPh sb="5" eb="6">
      <t>フ</t>
    </rPh>
    <phoneticPr fontId="1"/>
  </si>
  <si>
    <t>９　その他</t>
    <rPh sb="4" eb="5">
      <t>タ</t>
    </rPh>
    <phoneticPr fontId="1"/>
  </si>
  <si>
    <t>10　特にない</t>
    <rPh sb="3" eb="4">
      <t>トク</t>
    </rPh>
    <phoneticPr fontId="1"/>
  </si>
  <si>
    <t>問１　次の中で、あなたが、現在の生活の中で行っていることはありますか。行っていることをすべて選んでください。（○はいくつでも） n=2,060</t>
    <rPh sb="0" eb="1">
      <t>トイ</t>
    </rPh>
    <phoneticPr fontId="1"/>
  </si>
  <si>
    <t>問２　次の中で、あなたが現在は行っていないことで、今後行う予定がある、又は今後行うことを希望しているものはありますか。該当するものを選んでください。（○はいくつでも） n=2,060</t>
    <rPh sb="0" eb="1">
      <t>トイ</t>
    </rPh>
    <phoneticPr fontId="1"/>
  </si>
  <si>
    <t>問３　あなたは、全体として、現在のご自分の生活に満足しているほうですか、それとも、不満があるほうですか。（○は１つ） n=2,060</t>
    <rPh sb="0" eb="1">
      <t>トイ</t>
    </rPh>
    <phoneticPr fontId="1"/>
  </si>
  <si>
    <t>問４　現在のご自分の生活について、次の項目別にみると、満足しているほうですか、それとも、不満があるほうですか。（○はそれぞれ１つ） n=2,060</t>
    <rPh sb="0" eb="1">
      <t>トイ</t>
    </rPh>
    <phoneticPr fontId="1"/>
  </si>
  <si>
    <t>問５　あなたは、近頃、ご自分やご家族の生活のことで心配ごとや困っていることがありますか。心配ごとや困っていることについて、次の中から選んでください。（○は３つまで） n=2,060</t>
    <rPh sb="0" eb="1">
      <t>トイ</t>
    </rPh>
    <phoneticPr fontId="1"/>
  </si>
  <si>
    <t>問６　次に挙げる項目について、あなたはどう思いますか。あまり難しく考え過ぎずに、あなたが思うところをお答えください。（○はそれぞれ１つ）
 n=2,060</t>
    <rPh sb="0" eb="1">
      <t>トイ</t>
    </rPh>
    <phoneticPr fontId="1"/>
  </si>
  <si>
    <t>問７　あなたは、今のご自分の生活について、時間に余裕があると感じていますか。ないと感じていますか。（○は１つ） n=2,060</t>
    <rPh sb="0" eb="1">
      <t>トイ</t>
    </rPh>
    <phoneticPr fontId="1"/>
  </si>
  <si>
    <t>問８　あなたは、現在、どのようなことに生きがい、やりがいを感じていますか。次の中から選んでください。（○は３つまで） n=2,060</t>
    <rPh sb="0" eb="1">
      <t>トイ</t>
    </rPh>
    <phoneticPr fontId="1"/>
  </si>
  <si>
    <t>問９　仕事は、現在、どのくらいの頻度でされていますか。（○は１つ） n=1366</t>
    <rPh sb="0" eb="1">
      <t>トイ</t>
    </rPh>
    <phoneticPr fontId="1"/>
  </si>
  <si>
    <t>問10　仕事のある日は、１日当たり おおむねどのくらいの時間、仕事をされていますか（通勤時間、休憩時間は除きます）。（○は１つ） n=1366</t>
    <rPh sb="0" eb="1">
      <t>トイ</t>
    </rPh>
    <phoneticPr fontId="1"/>
  </si>
  <si>
    <t>問11　あなたの現在の仕事の雇用の区分は次のどれに当たりますか。（○は１つ） n=1366</t>
    <rPh sb="0" eb="1">
      <t>トイ</t>
    </rPh>
    <phoneticPr fontId="1"/>
  </si>
  <si>
    <t>問12　あなたは、全体として、現在の仕事に満足しているほうですか。それとも、不満があるほうですか。（○は１つ） n=1366</t>
    <rPh sb="0" eb="1">
      <t>トイ</t>
    </rPh>
    <phoneticPr fontId="1"/>
  </si>
  <si>
    <t>問13　あなたにとって、仕事をする一番の目的は何ですか。（○は１つ） n=1366</t>
    <rPh sb="0" eb="1">
      <t>トイ</t>
    </rPh>
    <phoneticPr fontId="1"/>
  </si>
  <si>
    <t>問14　仕事についての今後のご希望をお伺いします。あなたのお気持ちにもっとも近いものを選んでください。（○は１つ） n=1366</t>
    <rPh sb="0" eb="1">
      <t>トイ</t>
    </rPh>
    <phoneticPr fontId="1"/>
  </si>
  <si>
    <t>問15　家事は、現在、どのくらいの頻度でされていますか。（○は１つ） n=1678</t>
    <rPh sb="0" eb="1">
      <t>トイ</t>
    </rPh>
    <phoneticPr fontId="1"/>
  </si>
  <si>
    <t>問16　家事をする日は、１日当たり おおむねどのくらいの時間、家事をされていますか。（○は１つ） n=1678</t>
    <rPh sb="0" eb="1">
      <t>トイ</t>
    </rPh>
    <phoneticPr fontId="1"/>
  </si>
  <si>
    <t>問17　あなたは、家事をどなたかと分担していますか。（○はいくつでも） n=1678</t>
    <rPh sb="0" eb="1">
      <t>トイ</t>
    </rPh>
    <phoneticPr fontId="1"/>
  </si>
  <si>
    <t>問18　あなたは、全体として、現在の家事の状況に満足しているほうですか。それとも、不満があるほうですか。（○は１つ） n=1678</t>
    <rPh sb="0" eb="1">
      <t>トイ</t>
    </rPh>
    <rPh sb="18" eb="20">
      <t>カジ</t>
    </rPh>
    <rPh sb="21" eb="23">
      <t>ジョウキョウ</t>
    </rPh>
    <phoneticPr fontId="1"/>
  </si>
  <si>
    <t>問19　家事についての今後のご希望をお伺いします。あなたのお気持ちにもっとも近いものを選んでください。（○は１つ） n=1678</t>
    <rPh sb="0" eb="1">
      <t>トイ</t>
    </rPh>
    <phoneticPr fontId="1"/>
  </si>
  <si>
    <t>問20　お子さんの育児又はお孫さんの世話は、現在、どのくらいの頻度でされていますか。（○は１つ） n=612</t>
    <rPh sb="0" eb="1">
      <t>トイ</t>
    </rPh>
    <rPh sb="5" eb="6">
      <t>コ</t>
    </rPh>
    <rPh sb="9" eb="11">
      <t>イクジ</t>
    </rPh>
    <rPh sb="11" eb="12">
      <t>マタ</t>
    </rPh>
    <rPh sb="14" eb="15">
      <t>マゴ</t>
    </rPh>
    <rPh sb="18" eb="20">
      <t>セワ</t>
    </rPh>
    <phoneticPr fontId="1"/>
  </si>
  <si>
    <t>問21　お子さんの育児又はお孫さんの世話をする日は、１日当たり おおむねどのくらいの時間、育児・世話をされていますか。（○は１つ） n=612</t>
    <rPh sb="0" eb="1">
      <t>トイ</t>
    </rPh>
    <rPh sb="5" eb="6">
      <t>コ</t>
    </rPh>
    <rPh sb="9" eb="11">
      <t>イクジ</t>
    </rPh>
    <rPh sb="11" eb="12">
      <t>マタ</t>
    </rPh>
    <rPh sb="14" eb="15">
      <t>マゴ</t>
    </rPh>
    <rPh sb="18" eb="20">
      <t>セワ</t>
    </rPh>
    <rPh sb="45" eb="47">
      <t>イクジ</t>
    </rPh>
    <rPh sb="48" eb="50">
      <t>セワ</t>
    </rPh>
    <phoneticPr fontId="1"/>
  </si>
  <si>
    <t>問22　あなたは、お子さんの育児又はお孫さんの世話をどなたかと分担していますか。（○はいくつでも） n=612</t>
    <rPh sb="0" eb="1">
      <t>トイ</t>
    </rPh>
    <phoneticPr fontId="1"/>
  </si>
  <si>
    <t>問23　あなたは、全体として、現在のお子さんの育児又はお孫さんの世話の状況に満足しているほうですか。それとも、不満があるほうですか。（○は１つ）
 n=612</t>
    <rPh sb="0" eb="1">
      <t>トイ</t>
    </rPh>
    <phoneticPr fontId="1"/>
  </si>
  <si>
    <t>問24　お子さんの育児又はお孫さんの世話についての今後のご希望をお伺いします。あなたのお気持ちにもっとも近いものを選んでください。（○は１つ） n=612</t>
    <rPh sb="0" eb="1">
      <t>トイ</t>
    </rPh>
    <phoneticPr fontId="1"/>
  </si>
  <si>
    <t>問25　ご家族の介護又は看護は、現在、どのくらいの頻度でされていますか。（○は１つ） n=223</t>
    <rPh sb="0" eb="1">
      <t>トイ</t>
    </rPh>
    <rPh sb="5" eb="7">
      <t>カゾク</t>
    </rPh>
    <rPh sb="8" eb="10">
      <t>カイゴ</t>
    </rPh>
    <rPh sb="10" eb="11">
      <t>マタ</t>
    </rPh>
    <rPh sb="12" eb="14">
      <t>カンゴ</t>
    </rPh>
    <phoneticPr fontId="1"/>
  </si>
  <si>
    <t>問26　ご家族の介護又は看護をする日は、１日当たり おおむねどのくらいの時間、介護又は看護をされていますか。（○は１つ） n=223</t>
    <rPh sb="0" eb="1">
      <t>トイ</t>
    </rPh>
    <rPh sb="5" eb="7">
      <t>カゾク</t>
    </rPh>
    <rPh sb="8" eb="10">
      <t>カイゴ</t>
    </rPh>
    <rPh sb="10" eb="11">
      <t>マタ</t>
    </rPh>
    <rPh sb="12" eb="14">
      <t>カンゴ</t>
    </rPh>
    <rPh sb="39" eb="41">
      <t>カイゴ</t>
    </rPh>
    <rPh sb="41" eb="42">
      <t>マタ</t>
    </rPh>
    <rPh sb="43" eb="45">
      <t>カンゴ</t>
    </rPh>
    <phoneticPr fontId="1"/>
  </si>
  <si>
    <t>問27　あなたは、ご家族の介護又は看護をどなたかと分担していますか。（○はいくつでも） n=223</t>
    <rPh sb="0" eb="1">
      <t>トイ</t>
    </rPh>
    <rPh sb="10" eb="12">
      <t>カゾク</t>
    </rPh>
    <rPh sb="13" eb="15">
      <t>カイゴ</t>
    </rPh>
    <rPh sb="15" eb="16">
      <t>マタ</t>
    </rPh>
    <rPh sb="17" eb="19">
      <t>カンゴ</t>
    </rPh>
    <phoneticPr fontId="1"/>
  </si>
  <si>
    <t>問28　あなたは、全体として、現在のご家族の介護又は看護の状況に満足しているほうですか。それとも、不満があるほうですか。（○は１つ） n=223</t>
    <rPh sb="0" eb="1">
      <t>トイ</t>
    </rPh>
    <rPh sb="19" eb="21">
      <t>カゾク</t>
    </rPh>
    <rPh sb="22" eb="24">
      <t>カイゴ</t>
    </rPh>
    <rPh sb="24" eb="25">
      <t>マタ</t>
    </rPh>
    <rPh sb="26" eb="28">
      <t>カンゴ</t>
    </rPh>
    <phoneticPr fontId="1"/>
  </si>
  <si>
    <t>問29　ご家族の介護又は看護についての今後のご希望をお伺いします。あなたのお気持ちにもっとも近いものを選んでください。（○は１つ） n=223</t>
    <rPh sb="0" eb="1">
      <t>トイ</t>
    </rPh>
    <rPh sb="5" eb="7">
      <t>カゾク</t>
    </rPh>
    <rPh sb="8" eb="10">
      <t>カイゴ</t>
    </rPh>
    <rPh sb="10" eb="11">
      <t>マタ</t>
    </rPh>
    <rPh sb="12" eb="14">
      <t>カンゴ</t>
    </rPh>
    <phoneticPr fontId="1"/>
  </si>
  <si>
    <t>問30　あなたが現在行っている活動は、どのようなものですか。次の中から選んでください。（○はいくつでも） n=434</t>
    <rPh sb="0" eb="1">
      <t>トイ</t>
    </rPh>
    <phoneticPr fontId="1"/>
  </si>
  <si>
    <t>問31　あなたは、地域活動・ボランティア活動などの社会的な活動に、どのくらいの頻度で参加していますか。（○は１つ） n=434</t>
    <rPh sb="0" eb="1">
      <t>トイ</t>
    </rPh>
    <phoneticPr fontId="1"/>
  </si>
  <si>
    <t>問32　あなたが活動に参加したきっかけは何ですか。（○はいくつでも） n=434</t>
    <rPh sb="0" eb="1">
      <t>トイ</t>
    </rPh>
    <phoneticPr fontId="1"/>
  </si>
  <si>
    <t>問33　あなたは、全体として、現在の活動に満足しているほうですか。それとも、不満があるほうですか。（○は１つ） n=434</t>
    <rPh sb="0" eb="1">
      <t>トイ</t>
    </rPh>
    <phoneticPr fontId="1"/>
  </si>
  <si>
    <t>問34　地域活動・ボランティア活動などの社会的な活動についての今後のご希望をお伺いします。あなたのお気持ちにもっとも近いものを選んでください。（○は１つ） n=434</t>
    <rPh sb="0" eb="1">
      <t>トイ</t>
    </rPh>
    <phoneticPr fontId="1"/>
  </si>
  <si>
    <t>問35　あなたにとって、地域活動・ボランティア活動などの社会的な活動に参加する目的は何ですか。（○は３つまで） n=434</t>
    <rPh sb="0" eb="1">
      <t>トイ</t>
    </rPh>
    <phoneticPr fontId="1"/>
  </si>
  <si>
    <t>問36　あなたの現在の趣味の中で、その趣味の成果や作品などを広く発表したり、発信したりしているものはありますか。（○はいくつでも）　n=1321</t>
    <phoneticPr fontId="1"/>
  </si>
  <si>
    <t>問37　次の中から、あなたが思う“活躍”の範囲に当てはまるもの（あなたが“活躍”に含まれると思うもの）をすべて選んでください。（○はいくつでも） n=2060</t>
    <phoneticPr fontId="1"/>
  </si>
  <si>
    <t>Ｆ３　お住まいの区はどちらですか。（○は１つ）　n=2060</t>
    <rPh sb="4" eb="5">
      <t>ス</t>
    </rPh>
    <rPh sb="8" eb="9">
      <t>ク</t>
    </rPh>
    <phoneticPr fontId="1"/>
  </si>
  <si>
    <t>Ｆ４　既婚・未婚の別について、次の中から選んでください。（○は１つ）　n=2060</t>
    <rPh sb="3" eb="5">
      <t>キコン</t>
    </rPh>
    <rPh sb="6" eb="8">
      <t>ミコン</t>
    </rPh>
    <rPh sb="9" eb="10">
      <t>ベツ</t>
    </rPh>
    <rPh sb="15" eb="16">
      <t>ツギ</t>
    </rPh>
    <rPh sb="17" eb="18">
      <t>ナカ</t>
    </rPh>
    <rPh sb="20" eb="21">
      <t>エラ</t>
    </rPh>
    <phoneticPr fontId="1"/>
  </si>
  <si>
    <t>Ｆ５　あなたにお子さんはいらっしゃいますか。いらっしゃる場合は、別居しているお子さんも含め、お子さん全員について、当てはまるものを選んでください。（○はいくつでも）n=2060</t>
    <rPh sb="8" eb="9">
      <t>コ</t>
    </rPh>
    <rPh sb="28" eb="30">
      <t>バアイ</t>
    </rPh>
    <rPh sb="32" eb="34">
      <t>ベッキョ</t>
    </rPh>
    <rPh sb="39" eb="40">
      <t>コ</t>
    </rPh>
    <rPh sb="43" eb="44">
      <t>フク</t>
    </rPh>
    <rPh sb="47" eb="48">
      <t>コ</t>
    </rPh>
    <rPh sb="50" eb="52">
      <t>ゼンイン</t>
    </rPh>
    <rPh sb="57" eb="58">
      <t>ア</t>
    </rPh>
    <rPh sb="65" eb="66">
      <t>エラ</t>
    </rPh>
    <phoneticPr fontId="1"/>
  </si>
  <si>
    <t>Ｆ６　あなたの家族形態（同居している方）について、次の中から選んでください。（○は１つ）　n=2060</t>
    <rPh sb="7" eb="9">
      <t>カゾク</t>
    </rPh>
    <rPh sb="9" eb="11">
      <t>ケイタイ</t>
    </rPh>
    <rPh sb="12" eb="14">
      <t>ドウキョ</t>
    </rPh>
    <rPh sb="18" eb="19">
      <t>カタ</t>
    </rPh>
    <rPh sb="25" eb="26">
      <t>ツギ</t>
    </rPh>
    <rPh sb="27" eb="28">
      <t>ナカ</t>
    </rPh>
    <rPh sb="30" eb="31">
      <t>エラ</t>
    </rPh>
    <phoneticPr fontId="1"/>
  </si>
  <si>
    <t>Ｆ７　あなたの現在のお住まいについて、次の中から選んでください。（○は１つ）　n=2060</t>
    <rPh sb="7" eb="9">
      <t>ゲンザイ</t>
    </rPh>
    <rPh sb="11" eb="12">
      <t>ス</t>
    </rPh>
    <rPh sb="19" eb="20">
      <t>ツギ</t>
    </rPh>
    <rPh sb="21" eb="22">
      <t>ナカ</t>
    </rPh>
    <rPh sb="24" eb="25">
      <t>エラ</t>
    </rPh>
    <phoneticPr fontId="1"/>
  </si>
  <si>
    <t>巻末資料</t>
    <rPh sb="0" eb="2">
      <t>カンマツ</t>
    </rPh>
    <rPh sb="2" eb="4">
      <t>シリョウ</t>
    </rPh>
    <phoneticPr fontId="1"/>
  </si>
  <si>
    <t>「日常生活の中での活動に関する調査」結果＜単純集計＞</t>
    <rPh sb="1" eb="3">
      <t>ニチジョウ</t>
    </rPh>
    <rPh sb="3" eb="5">
      <t>セイカツ</t>
    </rPh>
    <rPh sb="6" eb="7">
      <t>ナカ</t>
    </rPh>
    <rPh sb="9" eb="11">
      <t>カツドウ</t>
    </rPh>
    <rPh sb="12" eb="13">
      <t>カン</t>
    </rPh>
    <rPh sb="15" eb="17">
      <t>チョウサ</t>
    </rPh>
    <rPh sb="18" eb="20">
      <t>ケッカ</t>
    </rPh>
    <rPh sb="21" eb="23">
      <t>タンジュン</t>
    </rPh>
    <rPh sb="23" eb="25">
      <t>シュウケイ</t>
    </rPh>
    <phoneticPr fontId="1"/>
  </si>
  <si>
    <t>実施時期：平成30年７月</t>
    <rPh sb="0" eb="2">
      <t>ジッシ</t>
    </rPh>
    <rPh sb="2" eb="4">
      <t>ジキ</t>
    </rPh>
    <rPh sb="5" eb="7">
      <t>ヘイセイ</t>
    </rPh>
    <rPh sb="9" eb="10">
      <t>ネン</t>
    </rPh>
    <rPh sb="11" eb="12">
      <t>ガツ</t>
    </rPh>
    <phoneticPr fontId="1"/>
  </si>
  <si>
    <t>実施方法：郵送による</t>
    <rPh sb="0" eb="2">
      <t>ジッシ</t>
    </rPh>
    <rPh sb="2" eb="4">
      <t>ホウホウ</t>
    </rPh>
    <rPh sb="5" eb="7">
      <t>ユウソウ</t>
    </rPh>
    <phoneticPr fontId="1"/>
  </si>
  <si>
    <t>対象者：市内在住の18歳以上の5,000人を住民基本台帳から無作為抽出</t>
    <rPh sb="0" eb="3">
      <t>タイショウシャ</t>
    </rPh>
    <rPh sb="4" eb="6">
      <t>シナイ</t>
    </rPh>
    <rPh sb="6" eb="8">
      <t>ザイジュウ</t>
    </rPh>
    <rPh sb="11" eb="14">
      <t>サイイジョウ</t>
    </rPh>
    <rPh sb="20" eb="21">
      <t>ニン</t>
    </rPh>
    <rPh sb="22" eb="24">
      <t>ジュウミン</t>
    </rPh>
    <rPh sb="24" eb="26">
      <t>キホン</t>
    </rPh>
    <rPh sb="26" eb="28">
      <t>ダイチョウ</t>
    </rPh>
    <rPh sb="30" eb="33">
      <t>ムサクイ</t>
    </rPh>
    <rPh sb="33" eb="35">
      <t>チュウシュツ</t>
    </rPh>
    <phoneticPr fontId="1"/>
  </si>
  <si>
    <t>［日常生活の中での活動］</t>
    <rPh sb="1" eb="3">
      <t>ニチジョウ</t>
    </rPh>
    <rPh sb="3" eb="5">
      <t>セイカツ</t>
    </rPh>
    <rPh sb="6" eb="7">
      <t>ナカ</t>
    </rPh>
    <rPh sb="9" eb="11">
      <t>カツドウ</t>
    </rPh>
    <phoneticPr fontId="1"/>
  </si>
  <si>
    <t>（問２で１を選んだ方のみにお伺いします。）</t>
    <rPh sb="1" eb="2">
      <t>トイ</t>
    </rPh>
    <rPh sb="6" eb="7">
      <t>エラ</t>
    </rPh>
    <rPh sb="9" eb="10">
      <t>カタ</t>
    </rPh>
    <rPh sb="14" eb="15">
      <t>ウカガ</t>
    </rPh>
    <phoneticPr fontId="1"/>
  </si>
  <si>
    <t xml:space="preserve">問２－１　あなたが、今後、新たに仕事をはじめるにあたって、何か必要となることはありますか。（○はいくつでも）　n=158
</t>
    <rPh sb="0" eb="1">
      <t>トイ</t>
    </rPh>
    <phoneticPr fontId="1"/>
  </si>
  <si>
    <t>（問２で５を選んだ方のみにお伺いします。）</t>
    <rPh sb="1" eb="2">
      <t>トイ</t>
    </rPh>
    <rPh sb="6" eb="7">
      <t>エラ</t>
    </rPh>
    <rPh sb="9" eb="10">
      <t>カタ</t>
    </rPh>
    <rPh sb="14" eb="15">
      <t>ウカガ</t>
    </rPh>
    <phoneticPr fontId="1"/>
  </si>
  <si>
    <t>問２－２　あなたが、今後、新たに地域活動・ボランティア活動などの社会的な活動をはじめるにあたって、何か必要となることはありますか。（○はいくつでも）　　n=313</t>
    <rPh sb="0" eb="1">
      <t>トイ</t>
    </rPh>
    <phoneticPr fontId="1"/>
  </si>
  <si>
    <t>［生活満足感］</t>
    <rPh sb="1" eb="3">
      <t>セイカツ</t>
    </rPh>
    <rPh sb="3" eb="6">
      <t>マンゾクカン</t>
    </rPh>
    <phoneticPr fontId="1"/>
  </si>
  <si>
    <t>(ｱ) 住まい</t>
    <rPh sb="4" eb="5">
      <t>ス</t>
    </rPh>
    <phoneticPr fontId="1"/>
  </si>
  <si>
    <t>(ｲ) 収入</t>
    <rPh sb="4" eb="6">
      <t>シュウニュウ</t>
    </rPh>
    <phoneticPr fontId="1"/>
  </si>
  <si>
    <t>(ｳ) 健康</t>
    <rPh sb="4" eb="6">
      <t>ケンコウ</t>
    </rPh>
    <phoneticPr fontId="1"/>
  </si>
  <si>
    <t>(ｴ) 自由に過ごせる時間</t>
    <rPh sb="4" eb="6">
      <t>ジユウ</t>
    </rPh>
    <rPh sb="7" eb="8">
      <t>ス</t>
    </rPh>
    <rPh sb="11" eb="13">
      <t>ジカン</t>
    </rPh>
    <phoneticPr fontId="1"/>
  </si>
  <si>
    <t>(ｵ) 家族との関係</t>
    <rPh sb="4" eb="6">
      <t>カゾク</t>
    </rPh>
    <rPh sb="8" eb="10">
      <t>カンケイ</t>
    </rPh>
    <phoneticPr fontId="1"/>
  </si>
  <si>
    <t>(ｶ) 友人・知人とのつき合い</t>
    <rPh sb="4" eb="6">
      <t>ユウジン</t>
    </rPh>
    <rPh sb="7" eb="9">
      <t>チジン</t>
    </rPh>
    <rPh sb="13" eb="14">
      <t>ア</t>
    </rPh>
    <phoneticPr fontId="1"/>
  </si>
  <si>
    <t>(ｷ) 隣近所とのつき合い</t>
    <rPh sb="4" eb="5">
      <t>トナリ</t>
    </rPh>
    <rPh sb="5" eb="7">
      <t>キンジョ</t>
    </rPh>
    <rPh sb="11" eb="12">
      <t>ア</t>
    </rPh>
    <phoneticPr fontId="1"/>
  </si>
  <si>
    <t>［生活意識・価値観］</t>
    <rPh sb="1" eb="3">
      <t>セイカツ</t>
    </rPh>
    <rPh sb="3" eb="5">
      <t>イシキ</t>
    </rPh>
    <rPh sb="6" eb="9">
      <t>カチカン</t>
    </rPh>
    <phoneticPr fontId="1"/>
  </si>
  <si>
    <t xml:space="preserve"> (ｱ) 仕事は収入のためで、仕事以外のことを大事にしたほうがよい</t>
    <phoneticPr fontId="1"/>
  </si>
  <si>
    <t xml:space="preserve"> 仕事に関すること</t>
    <phoneticPr fontId="1"/>
  </si>
  <si>
    <t xml:space="preserve"> (ｲ) 仕事のため、家族を多少犠牲にしても仕方がない</t>
    <phoneticPr fontId="1"/>
  </si>
  <si>
    <t xml:space="preserve"> (ｳ) いくつになっても、元気なうちは働くべきだ</t>
    <phoneticPr fontId="1"/>
  </si>
  <si>
    <t xml:space="preserve"> (ｴ) 仕事と家庭を両立するよりも、仕事又は家庭に専念したほうがよい</t>
    <phoneticPr fontId="1"/>
  </si>
  <si>
    <t xml:space="preserve"> 家事・育児・介護等に関すること</t>
    <phoneticPr fontId="1"/>
  </si>
  <si>
    <t xml:space="preserve"> (ｵ) 家族を支える家事や育児、介護も、収入を得るための仕事と同じくらい大変だ</t>
    <phoneticPr fontId="1"/>
  </si>
  <si>
    <t xml:space="preserve"> (ｶ) 子育ては、周囲の人たちも積極的に関わったほうがよい</t>
    <phoneticPr fontId="1"/>
  </si>
  <si>
    <t xml:space="preserve"> (ｷ) 仕事をしているかどうかにかかわらず、家事や育児は夫と妻で分担すべきだ</t>
    <phoneticPr fontId="1"/>
  </si>
  <si>
    <t xml:space="preserve"> (ｸ) 親の介護は、なるべく子がすることが望ましい</t>
    <phoneticPr fontId="1"/>
  </si>
  <si>
    <t xml:space="preserve"> (ｹ) 老後は子どもの子育てや生活を手助けしたほうがよい</t>
    <phoneticPr fontId="1"/>
  </si>
  <si>
    <t xml:space="preserve"> 社会や地域等に関すること</t>
    <phoneticPr fontId="1"/>
  </si>
  <si>
    <t xml:space="preserve"> (ｺ) 何らかの形で、積極的に社会に役に立つことをしたい</t>
    <phoneticPr fontId="1"/>
  </si>
  <si>
    <t xml:space="preserve"> (ｻ) 住まいの周辺の地域に愛着や誇りを感じているほうだ</t>
    <phoneticPr fontId="1"/>
  </si>
  <si>
    <t xml:space="preserve"> (ｼ) 街なかで困っている人がいたら、進んで自分から声をかけるほうだ</t>
    <phoneticPr fontId="1"/>
  </si>
  <si>
    <t xml:space="preserve"> (ｽ) 大切なのは、社会のことより自分の生活だ</t>
    <phoneticPr fontId="1"/>
  </si>
  <si>
    <t xml:space="preserve"> (ｾ) 今の世の中は、努力をすれば報われる社会だ</t>
    <phoneticPr fontId="1"/>
  </si>
  <si>
    <t xml:space="preserve"> (ｿ) 地域の仕事の当番が回って来たら、地域の一員として引き受けるのは当然だ</t>
    <phoneticPr fontId="1"/>
  </si>
  <si>
    <t xml:space="preserve"> 趣味や人とのつながりに関すること</t>
    <phoneticPr fontId="1"/>
  </si>
  <si>
    <t xml:space="preserve"> (ﾀ) 生活を豊かにするためには、趣味を持つことが必要だ</t>
    <phoneticPr fontId="1"/>
  </si>
  <si>
    <t xml:space="preserve"> (ﾁ) いろいろな人と広く交流するより、気の合った人と深くつき合うほうがよい</t>
    <phoneticPr fontId="1"/>
  </si>
  <si>
    <t xml:space="preserve"> (ﾂ) 自分を頼りにしてくれる人がいる</t>
    <phoneticPr fontId="1"/>
  </si>
  <si>
    <t xml:space="preserve"> (ﾃ) 何かを人と協力して行うよりも、一人ですることのほうが好きだ</t>
    <phoneticPr fontId="1"/>
  </si>
  <si>
    <t xml:space="preserve"> (ﾄ) はじめて出会った人に対しては、自分から話しかけるほうだ</t>
    <phoneticPr fontId="1"/>
  </si>
  <si>
    <t xml:space="preserve"> (ﾅ) ＳＮＳのない自分の生活は考えられない</t>
    <phoneticPr fontId="1"/>
  </si>
  <si>
    <t xml:space="preserve"> (ﾆ) インターネットやＳＮＳを介して様々な人と知り合ったり、つながることに積極的なほうだ</t>
    <phoneticPr fontId="1"/>
  </si>
  <si>
    <t>（問９から問14-1までは、現在、仕事をされている方（問１で「１ 仕事」に「○」をした方）への質問です。</t>
    <rPh sb="1" eb="2">
      <t>トイ</t>
    </rPh>
    <rPh sb="5" eb="6">
      <t>トイ</t>
    </rPh>
    <rPh sb="14" eb="16">
      <t>ゲンザイ</t>
    </rPh>
    <rPh sb="17" eb="19">
      <t>シゴト</t>
    </rPh>
    <rPh sb="25" eb="26">
      <t>カタ</t>
    </rPh>
    <rPh sb="27" eb="28">
      <t>トイ</t>
    </rPh>
    <rPh sb="33" eb="35">
      <t>シゴト</t>
    </rPh>
    <rPh sb="43" eb="44">
      <t>カタ</t>
    </rPh>
    <rPh sb="47" eb="49">
      <t>シツモン</t>
    </rPh>
    <phoneticPr fontId="1"/>
  </si>
  <si>
    <t>（問12で４又は５を選んだ方のみにお伺いします。）</t>
    <rPh sb="1" eb="2">
      <t>トイ</t>
    </rPh>
    <rPh sb="6" eb="7">
      <t>マタ</t>
    </rPh>
    <rPh sb="10" eb="11">
      <t>エラ</t>
    </rPh>
    <rPh sb="13" eb="14">
      <t>カタ</t>
    </rPh>
    <rPh sb="18" eb="19">
      <t>ウカガ</t>
    </rPh>
    <phoneticPr fontId="1"/>
  </si>
  <si>
    <t>問12－１　問12で４又は５を選んだのは、どのような理由からですか。次の中から選んでください。（○は３つまで）　n=336</t>
    <rPh sb="0" eb="1">
      <t>トイ</t>
    </rPh>
    <phoneticPr fontId="1"/>
  </si>
  <si>
    <t>（問14で３から５までのいずれかを選んだ方のみにお伺いします。）</t>
    <rPh sb="1" eb="2">
      <t>トイ</t>
    </rPh>
    <rPh sb="17" eb="18">
      <t>エラ</t>
    </rPh>
    <rPh sb="20" eb="21">
      <t>カタ</t>
    </rPh>
    <rPh sb="25" eb="26">
      <t>ウカガ</t>
    </rPh>
    <phoneticPr fontId="1"/>
  </si>
  <si>
    <t>問14－１　現在の仕事の負担を減らしたい、時間を減らしたい、又は現在の仕事を辞めたいと思っているのは、主にどのような理由からですか。次の中から選んでください。（○は３つまで）　n=424</t>
    <rPh sb="0" eb="1">
      <t>トイ</t>
    </rPh>
    <phoneticPr fontId="1"/>
  </si>
  <si>
    <t>（問15から問19までは、現在、家事をされている方（問１で「２ 家事」に「○」をした方）への質問です。</t>
    <rPh sb="1" eb="2">
      <t>トイ</t>
    </rPh>
    <rPh sb="6" eb="7">
      <t>トイ</t>
    </rPh>
    <rPh sb="13" eb="15">
      <t>ゲンザイ</t>
    </rPh>
    <rPh sb="16" eb="18">
      <t>カジ</t>
    </rPh>
    <rPh sb="24" eb="25">
      <t>カタ</t>
    </rPh>
    <rPh sb="26" eb="27">
      <t>トイ</t>
    </rPh>
    <rPh sb="32" eb="34">
      <t>カジ</t>
    </rPh>
    <rPh sb="42" eb="43">
      <t>カタ</t>
    </rPh>
    <rPh sb="46" eb="48">
      <t>シツモン</t>
    </rPh>
    <phoneticPr fontId="1"/>
  </si>
  <si>
    <t>（問18で４又は５を選んだ方のみにお伺いします。）</t>
    <rPh sb="1" eb="2">
      <t>トイ</t>
    </rPh>
    <rPh sb="6" eb="7">
      <t>マタ</t>
    </rPh>
    <rPh sb="10" eb="11">
      <t>エラ</t>
    </rPh>
    <rPh sb="13" eb="14">
      <t>カタ</t>
    </rPh>
    <rPh sb="18" eb="19">
      <t>ウカガ</t>
    </rPh>
    <phoneticPr fontId="1"/>
  </si>
  <si>
    <t>問18－１　問18で４又は５を選んだのは、どのような理由からですか。次の中から選んでください。（○は３つまで）　n=296</t>
    <rPh sb="0" eb="1">
      <t>トイ</t>
    </rPh>
    <phoneticPr fontId="1"/>
  </si>
  <si>
    <t>（問20から問24までは、現在、お子さんの育児又はお孫さんの世話をされている方（問１で「３ 子の育児又は孫の世話」に「○」をした方）への質問です。</t>
    <rPh sb="1" eb="2">
      <t>トイ</t>
    </rPh>
    <rPh sb="6" eb="7">
      <t>トイ</t>
    </rPh>
    <rPh sb="13" eb="15">
      <t>ゲンザイ</t>
    </rPh>
    <rPh sb="17" eb="18">
      <t>コ</t>
    </rPh>
    <rPh sb="21" eb="23">
      <t>イクジ</t>
    </rPh>
    <rPh sb="23" eb="24">
      <t>マタ</t>
    </rPh>
    <rPh sb="26" eb="27">
      <t>マゴ</t>
    </rPh>
    <rPh sb="30" eb="32">
      <t>セワ</t>
    </rPh>
    <rPh sb="38" eb="39">
      <t>カタ</t>
    </rPh>
    <rPh sb="40" eb="41">
      <t>トイ</t>
    </rPh>
    <rPh sb="46" eb="47">
      <t>コ</t>
    </rPh>
    <rPh sb="48" eb="50">
      <t>イクジ</t>
    </rPh>
    <rPh sb="50" eb="51">
      <t>マタ</t>
    </rPh>
    <rPh sb="52" eb="53">
      <t>マゴ</t>
    </rPh>
    <rPh sb="54" eb="56">
      <t>セワ</t>
    </rPh>
    <rPh sb="64" eb="65">
      <t>カタ</t>
    </rPh>
    <rPh sb="68" eb="70">
      <t>シツモン</t>
    </rPh>
    <phoneticPr fontId="1"/>
  </si>
  <si>
    <t>（問23で４又は５を選んだ方のみにお伺いします。）</t>
    <rPh sb="1" eb="2">
      <t>トイ</t>
    </rPh>
    <rPh sb="6" eb="7">
      <t>マタ</t>
    </rPh>
    <rPh sb="10" eb="11">
      <t>エラ</t>
    </rPh>
    <rPh sb="13" eb="14">
      <t>カタ</t>
    </rPh>
    <rPh sb="18" eb="19">
      <t>ウカガ</t>
    </rPh>
    <phoneticPr fontId="1"/>
  </si>
  <si>
    <t>問23－１　問23で４又は５を選んだのは、どのような理由からですか。次の中から選んでください。（○は３つまで）　n=65</t>
    <rPh sb="0" eb="1">
      <t>トイ</t>
    </rPh>
    <phoneticPr fontId="1"/>
  </si>
  <si>
    <t>（問25から問29までは、現在、ご家族の介護又は看護をされている方（問１で「４ 家族の介護・看護」に「○」をした方）への質問です。</t>
    <rPh sb="1" eb="2">
      <t>トイ</t>
    </rPh>
    <rPh sb="6" eb="7">
      <t>トイ</t>
    </rPh>
    <rPh sb="13" eb="15">
      <t>ゲンザイ</t>
    </rPh>
    <rPh sb="17" eb="19">
      <t>カゾク</t>
    </rPh>
    <rPh sb="20" eb="22">
      <t>カイゴ</t>
    </rPh>
    <rPh sb="22" eb="23">
      <t>マタ</t>
    </rPh>
    <rPh sb="24" eb="26">
      <t>カンゴ</t>
    </rPh>
    <rPh sb="32" eb="33">
      <t>カタ</t>
    </rPh>
    <rPh sb="34" eb="35">
      <t>トイ</t>
    </rPh>
    <rPh sb="40" eb="42">
      <t>カゾク</t>
    </rPh>
    <rPh sb="43" eb="45">
      <t>カイゴ</t>
    </rPh>
    <rPh sb="46" eb="48">
      <t>カンゴ</t>
    </rPh>
    <rPh sb="56" eb="57">
      <t>カタ</t>
    </rPh>
    <rPh sb="60" eb="62">
      <t>シツモン</t>
    </rPh>
    <phoneticPr fontId="1"/>
  </si>
  <si>
    <t>（問28で４又は５を選んだ方のみにお伺いします。）</t>
    <rPh sb="1" eb="2">
      <t>トイ</t>
    </rPh>
    <rPh sb="6" eb="7">
      <t>マタ</t>
    </rPh>
    <rPh sb="10" eb="11">
      <t>エラ</t>
    </rPh>
    <rPh sb="13" eb="14">
      <t>カタ</t>
    </rPh>
    <rPh sb="18" eb="19">
      <t>ウカガ</t>
    </rPh>
    <phoneticPr fontId="1"/>
  </si>
  <si>
    <t>問28－１　問28で４又は５を選んだのは、どのような理由からですか。次の中から選んでください。（○は３つまで）　n=55</t>
    <rPh sb="0" eb="1">
      <t>トイ</t>
    </rPh>
    <phoneticPr fontId="1"/>
  </si>
  <si>
    <t>（問30から問35までは、現在、地域活動・ボランティア活動などの社会的な活動をされている方（問１で「５ 地域活動・ボランティア活動などの社会的な活動」に「○」をした方）への質問です。</t>
    <rPh sb="1" eb="2">
      <t>トイ</t>
    </rPh>
    <rPh sb="6" eb="7">
      <t>トイ</t>
    </rPh>
    <rPh sb="13" eb="15">
      <t>ゲンザイ</t>
    </rPh>
    <rPh sb="16" eb="18">
      <t>チイキ</t>
    </rPh>
    <rPh sb="18" eb="20">
      <t>カツドウ</t>
    </rPh>
    <rPh sb="27" eb="29">
      <t>カツドウ</t>
    </rPh>
    <rPh sb="32" eb="35">
      <t>シャカイテキ</t>
    </rPh>
    <rPh sb="36" eb="38">
      <t>カツドウ</t>
    </rPh>
    <rPh sb="44" eb="45">
      <t>カタ</t>
    </rPh>
    <rPh sb="46" eb="47">
      <t>トイ</t>
    </rPh>
    <rPh sb="52" eb="54">
      <t>チイキ</t>
    </rPh>
    <rPh sb="54" eb="56">
      <t>カツドウ</t>
    </rPh>
    <rPh sb="63" eb="65">
      <t>カツドウ</t>
    </rPh>
    <rPh sb="68" eb="71">
      <t>シャカイテキ</t>
    </rPh>
    <rPh sb="72" eb="74">
      <t>カツドウ</t>
    </rPh>
    <rPh sb="82" eb="83">
      <t>カタ</t>
    </rPh>
    <rPh sb="86" eb="88">
      <t>シツモン</t>
    </rPh>
    <phoneticPr fontId="1"/>
  </si>
  <si>
    <t>（問33で４又は５を選んだ方のみにお伺いします。）</t>
    <rPh sb="1" eb="2">
      <t>トイ</t>
    </rPh>
    <rPh sb="6" eb="7">
      <t>マタ</t>
    </rPh>
    <rPh sb="10" eb="11">
      <t>エラ</t>
    </rPh>
    <rPh sb="13" eb="14">
      <t>カタ</t>
    </rPh>
    <rPh sb="18" eb="19">
      <t>ウカガ</t>
    </rPh>
    <phoneticPr fontId="1"/>
  </si>
  <si>
    <t>問33－１　問33で４又は５を選んだのは、どのような理由からですか。次の中から選んでください。（○は３つまで）　n=50</t>
    <rPh sb="0" eb="1">
      <t>トイ</t>
    </rPh>
    <phoneticPr fontId="1"/>
  </si>
  <si>
    <t>（問36から問36-1までは、現在、何らかの趣味をされている方（問１で「６ 趣味」に「○」をした方）への質問です。</t>
    <rPh sb="1" eb="2">
      <t>トイ</t>
    </rPh>
    <rPh sb="6" eb="7">
      <t>トイ</t>
    </rPh>
    <rPh sb="15" eb="17">
      <t>ゲンザイ</t>
    </rPh>
    <rPh sb="18" eb="19">
      <t>ナン</t>
    </rPh>
    <rPh sb="22" eb="24">
      <t>シュミ</t>
    </rPh>
    <rPh sb="30" eb="31">
      <t>カタ</t>
    </rPh>
    <rPh sb="32" eb="33">
      <t>トイ</t>
    </rPh>
    <rPh sb="38" eb="40">
      <t>シュミ</t>
    </rPh>
    <rPh sb="48" eb="49">
      <t>カタ</t>
    </rPh>
    <rPh sb="52" eb="54">
      <t>シツモン</t>
    </rPh>
    <phoneticPr fontId="1"/>
  </si>
  <si>
    <t>（問36で１から４までのいずれかを選んだ方のみにお伺いします。）</t>
    <rPh sb="1" eb="2">
      <t>トイ</t>
    </rPh>
    <rPh sb="17" eb="18">
      <t>エラ</t>
    </rPh>
    <rPh sb="20" eb="21">
      <t>カタ</t>
    </rPh>
    <rPh sb="25" eb="26">
      <t>ウカガ</t>
    </rPh>
    <phoneticPr fontId="1"/>
  </si>
  <si>
    <t>問36－１　あなたが、趣味の成果や作品などの発表や発信をしているのは、どのような目的からですか。次の中から選んでください。（○はいくつでも）　n=427</t>
    <rPh sb="0" eb="1">
      <t>トイ</t>
    </rPh>
    <rPh sb="11" eb="13">
      <t>シュミ</t>
    </rPh>
    <rPh sb="14" eb="16">
      <t>セイカ</t>
    </rPh>
    <rPh sb="17" eb="19">
      <t>サクヒン</t>
    </rPh>
    <rPh sb="22" eb="24">
      <t>ハッピョウ</t>
    </rPh>
    <rPh sb="25" eb="27">
      <t>ハッシン</t>
    </rPh>
    <rPh sb="40" eb="42">
      <t>モクテキ</t>
    </rPh>
    <rPh sb="48" eb="49">
      <t>ツギ</t>
    </rPh>
    <rPh sb="50" eb="51">
      <t>ナカ</t>
    </rPh>
    <rPh sb="53" eb="54">
      <t>エラ</t>
    </rPh>
    <phoneticPr fontId="1"/>
  </si>
  <si>
    <t>[”活躍”のイメージ]</t>
    <rPh sb="2" eb="4">
      <t>カツヤク</t>
    </rPh>
    <phoneticPr fontId="1"/>
  </si>
  <si>
    <t>●フェイスシート</t>
    <phoneticPr fontId="1"/>
  </si>
  <si>
    <t>Ｆ１　年齢（○は１つ）</t>
    <rPh sb="3" eb="5">
      <t>ネンレイ</t>
    </rPh>
    <phoneticPr fontId="1"/>
  </si>
  <si>
    <t>Ｆ２　性別（○は１つ）　※選択することに違和感のある場合は回答不要です。　N=2060</t>
    <rPh sb="3" eb="5">
      <t>セイベツ</t>
    </rPh>
    <rPh sb="13" eb="15">
      <t>センタク</t>
    </rPh>
    <rPh sb="20" eb="23">
      <t>イワカン</t>
    </rPh>
    <rPh sb="26" eb="28">
      <t>バアイ</t>
    </rPh>
    <rPh sb="29" eb="31">
      <t>カイトウ</t>
    </rPh>
    <rPh sb="31" eb="33">
      <t>フヨウ</t>
    </rPh>
    <phoneticPr fontId="1"/>
  </si>
  <si>
    <t>（Ｆ４で１を選んだ方のみにお伺いします。）</t>
    <rPh sb="6" eb="7">
      <t>エラ</t>
    </rPh>
    <rPh sb="9" eb="10">
      <t>カタ</t>
    </rPh>
    <rPh sb="14" eb="15">
      <t>ウカガ</t>
    </rPh>
    <phoneticPr fontId="1"/>
  </si>
  <si>
    <t>Ｆ４－１　あなたの配偶者は仕事をされていますか。（○は１つ）　n=1428</t>
    <rPh sb="9" eb="12">
      <t>ハイグウシャ</t>
    </rPh>
    <rPh sb="13" eb="15">
      <t>シゴト</t>
    </rPh>
    <phoneticPr fontId="1"/>
  </si>
  <si>
    <t>[日常生活の中での活動⑥　「趣　味」］</t>
    <rPh sb="1" eb="3">
      <t>ニチジョウ</t>
    </rPh>
    <rPh sb="3" eb="5">
      <t>セイカツ</t>
    </rPh>
    <rPh sb="6" eb="7">
      <t>ナカ</t>
    </rPh>
    <rPh sb="9" eb="11">
      <t>カツドウ</t>
    </rPh>
    <rPh sb="14" eb="15">
      <t>オモムキ</t>
    </rPh>
    <rPh sb="16" eb="17">
      <t>アジ</t>
    </rPh>
    <phoneticPr fontId="1"/>
  </si>
  <si>
    <t>［日常生活の中での活動⑤　「地域活動・ボランティア活動などの社会的な活動」］</t>
    <rPh sb="1" eb="3">
      <t>ニチジョウ</t>
    </rPh>
    <rPh sb="3" eb="5">
      <t>セイカツ</t>
    </rPh>
    <rPh sb="6" eb="7">
      <t>ナカ</t>
    </rPh>
    <rPh sb="9" eb="11">
      <t>カツドウ</t>
    </rPh>
    <rPh sb="14" eb="16">
      <t>チイキ</t>
    </rPh>
    <rPh sb="16" eb="18">
      <t>カツドウ</t>
    </rPh>
    <rPh sb="25" eb="27">
      <t>カツドウ</t>
    </rPh>
    <rPh sb="30" eb="33">
      <t>シャカイテキ</t>
    </rPh>
    <rPh sb="34" eb="36">
      <t>カツドウ</t>
    </rPh>
    <phoneticPr fontId="1"/>
  </si>
  <si>
    <t>［日常生活の中での活動④　「家族の介護又は看護」］</t>
    <rPh sb="1" eb="3">
      <t>ニチジョウ</t>
    </rPh>
    <rPh sb="3" eb="5">
      <t>セイカツ</t>
    </rPh>
    <rPh sb="6" eb="7">
      <t>ナカ</t>
    </rPh>
    <rPh sb="9" eb="11">
      <t>カツドウ</t>
    </rPh>
    <rPh sb="14" eb="16">
      <t>カゾク</t>
    </rPh>
    <rPh sb="17" eb="19">
      <t>カイゴ</t>
    </rPh>
    <rPh sb="19" eb="20">
      <t>マタ</t>
    </rPh>
    <rPh sb="21" eb="23">
      <t>カンゴ</t>
    </rPh>
    <phoneticPr fontId="1"/>
  </si>
  <si>
    <t>［日常生活の中での活動③　「子の育児又は孫の世話」］</t>
    <rPh sb="1" eb="3">
      <t>ニチジョウ</t>
    </rPh>
    <rPh sb="3" eb="5">
      <t>セイカツ</t>
    </rPh>
    <rPh sb="6" eb="7">
      <t>ナカ</t>
    </rPh>
    <rPh sb="9" eb="11">
      <t>カツドウ</t>
    </rPh>
    <rPh sb="14" eb="15">
      <t>コ</t>
    </rPh>
    <rPh sb="16" eb="18">
      <t>イクジ</t>
    </rPh>
    <rPh sb="18" eb="19">
      <t>マタ</t>
    </rPh>
    <rPh sb="20" eb="21">
      <t>マゴ</t>
    </rPh>
    <rPh sb="22" eb="24">
      <t>セワ</t>
    </rPh>
    <phoneticPr fontId="1"/>
  </si>
  <si>
    <t>［日常生活の中での活動②　「家　事」］</t>
    <rPh sb="1" eb="3">
      <t>ニチジョウ</t>
    </rPh>
    <rPh sb="3" eb="5">
      <t>セイカツ</t>
    </rPh>
    <rPh sb="6" eb="7">
      <t>ナカ</t>
    </rPh>
    <rPh sb="9" eb="11">
      <t>カツドウ</t>
    </rPh>
    <rPh sb="14" eb="15">
      <t>イエ</t>
    </rPh>
    <rPh sb="16" eb="17">
      <t>コト</t>
    </rPh>
    <phoneticPr fontId="1"/>
  </si>
  <si>
    <t>［日常生活の中での活動①　「仕　事」］</t>
    <rPh sb="1" eb="3">
      <t>ニチジョウ</t>
    </rPh>
    <rPh sb="3" eb="5">
      <t>セイカツ</t>
    </rPh>
    <rPh sb="6" eb="7">
      <t>ナカ</t>
    </rPh>
    <rPh sb="9" eb="11">
      <t>カツドウ</t>
    </rPh>
    <rPh sb="14" eb="15">
      <t>シ</t>
    </rPh>
    <rPh sb="16" eb="17">
      <t>コト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</si>
</sst>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9" x14ac:knownFonts="1">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0"/>
      <color theme="1"/>
      <name val="ＭＳ ゴシック"/>
      <family val="3"/>
      <charset val="128"/>
    </font>
    <font>
      <sz val="10"/>
      <color rgb="FFFF0000"/>
      <name val="ＭＳ ゴシック"/>
      <family val="3"/>
      <charset val="128"/>
    </font>
    <font>
      <sz val="9"/>
      <color theme="1"/>
      <name val="ＭＳ Ｐゴシック"/>
      <family val="3"/>
      <charset val="128"/>
    </font>
    <font>
      <sz val="12"/>
      <color theme="1"/>
      <name val="ＭＳ ゴシック"/>
      <family val="3"/>
      <charset val="128"/>
    </font>
    <font>
      <b/>
      <sz val="10"/>
      <color theme="1"/>
      <name val="ＭＳ ゴシック"/>
      <family val="3"/>
      <charset val="128"/>
    </font>
    <font>
      <sz val="1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thin">
        <color auto="1"/>
      </top>
      <bottom/>
      <diagonal/>
    </border>
    <border>
      <left style="double">
        <color auto="1"/>
      </left>
      <right style="thin">
        <color auto="1"/>
      </right>
      <top style="double">
        <color auto="1"/>
      </top>
      <bottom style="thin">
        <color auto="1"/>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2" xfId="0" applyFont="1" applyBorder="1">
      <alignment vertical="center"/>
    </xf>
    <xf numFmtId="0" fontId="3" fillId="0" borderId="0" xfId="0" applyFont="1" applyAlignment="1">
      <alignment horizontal="center" vertical="center" shrinkToFit="1"/>
    </xf>
    <xf numFmtId="0" fontId="3" fillId="0" borderId="2" xfId="0" applyFont="1" applyBorder="1" applyAlignment="1">
      <alignment horizontal="center" vertical="center" shrinkToFit="1"/>
    </xf>
    <xf numFmtId="176" fontId="3" fillId="0" borderId="2" xfId="0" applyNumberFormat="1" applyFont="1" applyBorder="1">
      <alignment vertical="center"/>
    </xf>
    <xf numFmtId="176" fontId="3" fillId="0" borderId="0" xfId="0" applyNumberFormat="1" applyFont="1">
      <alignment vertical="center"/>
    </xf>
    <xf numFmtId="0" fontId="3" fillId="0" borderId="0" xfId="0" applyFont="1" applyAlignment="1">
      <alignment vertical="center"/>
    </xf>
    <xf numFmtId="176" fontId="2" fillId="0" borderId="0" xfId="0" applyNumberFormat="1" applyFont="1">
      <alignment vertical="center"/>
    </xf>
    <xf numFmtId="176" fontId="4" fillId="0" borderId="0" xfId="0" applyNumberFormat="1" applyFont="1">
      <alignment vertical="center"/>
    </xf>
    <xf numFmtId="0" fontId="4" fillId="0" borderId="0" xfId="0" applyFont="1">
      <alignment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shrinkToFit="1"/>
    </xf>
    <xf numFmtId="0" fontId="3" fillId="3" borderId="2" xfId="0" applyFont="1" applyFill="1" applyBorder="1">
      <alignment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shrinkToFit="1"/>
    </xf>
    <xf numFmtId="177" fontId="3" fillId="0" borderId="0" xfId="0" applyNumberFormat="1" applyFont="1">
      <alignment vertical="center"/>
    </xf>
    <xf numFmtId="177" fontId="2" fillId="0" borderId="0" xfId="0" applyNumberFormat="1" applyFont="1">
      <alignment vertical="center"/>
    </xf>
    <xf numFmtId="176" fontId="3" fillId="0" borderId="9" xfId="0" applyNumberFormat="1" applyFont="1" applyBorder="1">
      <alignment vertical="center"/>
    </xf>
    <xf numFmtId="177" fontId="3" fillId="0" borderId="5" xfId="0" applyNumberFormat="1" applyFont="1" applyBorder="1">
      <alignment vertical="center"/>
    </xf>
    <xf numFmtId="0" fontId="5" fillId="2" borderId="2" xfId="0" applyFont="1" applyFill="1" applyBorder="1" applyAlignment="1">
      <alignment horizontal="center" vertical="center" wrapText="1"/>
    </xf>
    <xf numFmtId="0" fontId="3" fillId="0" borderId="0" xfId="0" applyFont="1" applyBorder="1" applyAlignment="1">
      <alignment horizontal="center" vertical="center" shrinkToFit="1"/>
    </xf>
    <xf numFmtId="177" fontId="3" fillId="0" borderId="0" xfId="0" applyNumberFormat="1" applyFont="1" applyBorder="1">
      <alignment vertical="center"/>
    </xf>
    <xf numFmtId="0" fontId="3" fillId="0" borderId="9" xfId="0" applyFont="1" applyBorder="1" applyAlignment="1">
      <alignment horizontal="center" vertical="center" shrinkToFit="1"/>
    </xf>
    <xf numFmtId="0" fontId="3" fillId="0" borderId="13" xfId="0" applyFont="1" applyBorder="1" applyAlignment="1">
      <alignment horizontal="center" vertical="center" shrinkToFit="1"/>
    </xf>
    <xf numFmtId="176" fontId="3" fillId="0" borderId="13" xfId="0" applyNumberFormat="1" applyFont="1" applyBorder="1">
      <alignment vertical="center"/>
    </xf>
    <xf numFmtId="0" fontId="3" fillId="3" borderId="1" xfId="0" applyFont="1" applyFill="1" applyBorder="1" applyAlignment="1">
      <alignment horizontal="center" vertical="center" wrapText="1"/>
    </xf>
    <xf numFmtId="176" fontId="3" fillId="0" borderId="1" xfId="0" applyNumberFormat="1" applyFont="1" applyBorder="1">
      <alignment vertical="center"/>
    </xf>
    <xf numFmtId="176" fontId="3" fillId="0" borderId="6" xfId="0" applyNumberFormat="1" applyFont="1" applyBorder="1">
      <alignment vertical="center"/>
    </xf>
    <xf numFmtId="176" fontId="3" fillId="0" borderId="15" xfId="0" applyNumberFormat="1" applyFont="1" applyBorder="1">
      <alignment vertical="center"/>
    </xf>
    <xf numFmtId="0" fontId="3" fillId="3" borderId="14" xfId="0" applyFont="1" applyFill="1" applyBorder="1" applyAlignment="1">
      <alignment horizontal="center" vertical="center"/>
    </xf>
    <xf numFmtId="176" fontId="3" fillId="0" borderId="14" xfId="0" applyNumberFormat="1" applyFont="1" applyBorder="1">
      <alignment vertical="center"/>
    </xf>
    <xf numFmtId="176" fontId="3" fillId="0" borderId="16" xfId="0" applyNumberFormat="1" applyFont="1" applyBorder="1">
      <alignment vertical="center"/>
    </xf>
    <xf numFmtId="176" fontId="3" fillId="0" borderId="17" xfId="0" applyNumberFormat="1" applyFont="1" applyBorder="1">
      <alignment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3" fillId="0" borderId="1"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3" fillId="2" borderId="1" xfId="0" applyFont="1" applyFill="1" applyBorder="1" applyAlignment="1">
      <alignment vertical="center" shrinkToFit="1"/>
    </xf>
    <xf numFmtId="0" fontId="3" fillId="0" borderId="6" xfId="0" applyFont="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3" fillId="0" borderId="10"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3" fillId="3" borderId="1"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U765"/>
  <sheetViews>
    <sheetView tabSelected="1" zoomScaleNormal="100" zoomScaleSheetLayoutView="120" workbookViewId="0"/>
  </sheetViews>
  <sheetFormatPr defaultRowHeight="18" customHeight="1" x14ac:dyDescent="0.4"/>
  <cols>
    <col min="1" max="1" width="1.625" style="2" customWidth="1"/>
    <col min="2" max="2" width="2.625" style="2" customWidth="1"/>
    <col min="3" max="68" width="7.625" style="2" customWidth="1"/>
    <col min="69" max="16384" width="9" style="2"/>
  </cols>
  <sheetData>
    <row r="1" spans="2:69" ht="18" customHeight="1" x14ac:dyDescent="0.4">
      <c r="B1" s="39" t="s">
        <v>330</v>
      </c>
    </row>
    <row r="2" spans="2:69" ht="18" customHeight="1" x14ac:dyDescent="0.4">
      <c r="B2" s="39"/>
    </row>
    <row r="3" spans="2:69" ht="18" customHeight="1" x14ac:dyDescent="0.4">
      <c r="B3" s="38" t="s">
        <v>331</v>
      </c>
    </row>
    <row r="4" spans="2:69" ht="18" customHeight="1" x14ac:dyDescent="0.4">
      <c r="B4" s="38"/>
    </row>
    <row r="5" spans="2:69" ht="18" customHeight="1" x14ac:dyDescent="0.4">
      <c r="B5" s="38"/>
      <c r="C5" s="2" t="s">
        <v>332</v>
      </c>
    </row>
    <row r="6" spans="2:69" ht="18" customHeight="1" x14ac:dyDescent="0.4">
      <c r="B6" s="38"/>
      <c r="C6" s="2" t="s">
        <v>334</v>
      </c>
    </row>
    <row r="7" spans="2:69" ht="18" customHeight="1" x14ac:dyDescent="0.4">
      <c r="B7" s="38"/>
      <c r="C7" s="2" t="s">
        <v>333</v>
      </c>
    </row>
    <row r="8" spans="2:69" ht="18" customHeight="1" x14ac:dyDescent="0.4">
      <c r="B8" s="38"/>
    </row>
    <row r="9" spans="2:69" ht="18" customHeight="1" x14ac:dyDescent="0.4">
      <c r="B9" s="2" t="s">
        <v>335</v>
      </c>
    </row>
    <row r="10" spans="2:69" ht="18" customHeight="1" x14ac:dyDescent="0.4">
      <c r="B10" s="8" t="s">
        <v>288</v>
      </c>
    </row>
    <row r="11" spans="2:69" ht="18" customHeight="1" x14ac:dyDescent="0.4">
      <c r="C11" s="44"/>
      <c r="D11" s="42"/>
      <c r="E11" s="42"/>
      <c r="F11" s="42"/>
      <c r="G11" s="42"/>
      <c r="H11" s="43"/>
      <c r="I11" s="13" t="s">
        <v>0</v>
      </c>
      <c r="J11" s="4"/>
      <c r="K11" s="4"/>
      <c r="L11" s="4"/>
      <c r="M11" s="4"/>
      <c r="N11" s="4"/>
      <c r="O11" s="4"/>
      <c r="P11" s="4"/>
      <c r="Q11" s="4"/>
      <c r="R11" s="4"/>
      <c r="S11" s="4"/>
      <c r="T11" s="4"/>
    </row>
    <row r="12" spans="2:69" ht="18" customHeight="1" x14ac:dyDescent="0.4">
      <c r="C12" s="41" t="s">
        <v>1</v>
      </c>
      <c r="D12" s="42"/>
      <c r="E12" s="42"/>
      <c r="F12" s="42"/>
      <c r="G12" s="42"/>
      <c r="H12" s="43"/>
      <c r="I12" s="6">
        <v>1366</v>
      </c>
      <c r="J12" s="17">
        <f>I12/2060</f>
        <v>0.6631067961165048</v>
      </c>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2:69" ht="18" customHeight="1" x14ac:dyDescent="0.4">
      <c r="C13" s="41" t="s">
        <v>2</v>
      </c>
      <c r="D13" s="42"/>
      <c r="E13" s="42"/>
      <c r="F13" s="42"/>
      <c r="G13" s="42"/>
      <c r="H13" s="43"/>
      <c r="I13" s="6">
        <v>1678</v>
      </c>
      <c r="J13" s="17">
        <f t="shared" ref="J13:J20" si="0">I13/2060</f>
        <v>0.81456310679611654</v>
      </c>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2:69" ht="18" customHeight="1" x14ac:dyDescent="0.4">
      <c r="C14" s="41" t="s">
        <v>3</v>
      </c>
      <c r="D14" s="42"/>
      <c r="E14" s="42"/>
      <c r="F14" s="42"/>
      <c r="G14" s="42"/>
      <c r="H14" s="43"/>
      <c r="I14" s="6">
        <v>612</v>
      </c>
      <c r="J14" s="17">
        <f t="shared" si="0"/>
        <v>0.29708737864077672</v>
      </c>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2:69" ht="18" customHeight="1" x14ac:dyDescent="0.4">
      <c r="C15" s="41" t="s">
        <v>4</v>
      </c>
      <c r="D15" s="42"/>
      <c r="E15" s="42"/>
      <c r="F15" s="42"/>
      <c r="G15" s="42"/>
      <c r="H15" s="43"/>
      <c r="I15" s="6">
        <v>223</v>
      </c>
      <c r="J15" s="17">
        <f t="shared" si="0"/>
        <v>0.10825242718446602</v>
      </c>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2:69" ht="18" customHeight="1" x14ac:dyDescent="0.4">
      <c r="C16" s="41" t="s">
        <v>5</v>
      </c>
      <c r="D16" s="42"/>
      <c r="E16" s="42"/>
      <c r="F16" s="42"/>
      <c r="G16" s="42"/>
      <c r="H16" s="43"/>
      <c r="I16" s="6">
        <v>434</v>
      </c>
      <c r="J16" s="17">
        <f t="shared" si="0"/>
        <v>0.21067961165048543</v>
      </c>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2:69" ht="18" customHeight="1" x14ac:dyDescent="0.4">
      <c r="C17" s="41" t="s">
        <v>6</v>
      </c>
      <c r="D17" s="42"/>
      <c r="E17" s="42"/>
      <c r="F17" s="42"/>
      <c r="G17" s="42"/>
      <c r="H17" s="43"/>
      <c r="I17" s="6">
        <v>1321</v>
      </c>
      <c r="J17" s="17">
        <f t="shared" si="0"/>
        <v>0.64126213592233006</v>
      </c>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2:69" ht="18" customHeight="1" x14ac:dyDescent="0.4">
      <c r="C18" s="41" t="s">
        <v>7</v>
      </c>
      <c r="D18" s="42"/>
      <c r="E18" s="42"/>
      <c r="F18" s="42"/>
      <c r="G18" s="42"/>
      <c r="H18" s="43"/>
      <c r="I18" s="6">
        <v>91</v>
      </c>
      <c r="J18" s="17">
        <f t="shared" si="0"/>
        <v>4.4174757281553401E-2</v>
      </c>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2:69" ht="18" customHeight="1" x14ac:dyDescent="0.4">
      <c r="C19" s="41" t="s">
        <v>8</v>
      </c>
      <c r="D19" s="42"/>
      <c r="E19" s="42"/>
      <c r="F19" s="42"/>
      <c r="G19" s="42"/>
      <c r="H19" s="43"/>
      <c r="I19" s="6">
        <v>31</v>
      </c>
      <c r="J19" s="17">
        <f t="shared" si="0"/>
        <v>1.5048543689320388E-2</v>
      </c>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2:69" ht="18" customHeight="1" x14ac:dyDescent="0.4">
      <c r="C20" s="41" t="s">
        <v>277</v>
      </c>
      <c r="D20" s="42"/>
      <c r="E20" s="42"/>
      <c r="F20" s="42"/>
      <c r="G20" s="42"/>
      <c r="H20" s="43"/>
      <c r="I20" s="6">
        <v>0</v>
      </c>
      <c r="J20" s="17">
        <f t="shared" si="0"/>
        <v>0</v>
      </c>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2:69" ht="18" customHeight="1" x14ac:dyDescent="0.4">
      <c r="I21" s="9">
        <f>SUM(I12:I20)</f>
        <v>5756</v>
      </c>
      <c r="J21" s="18"/>
    </row>
    <row r="23" spans="2:69" ht="18" customHeight="1" x14ac:dyDescent="0.4">
      <c r="B23" s="8" t="s">
        <v>289</v>
      </c>
    </row>
    <row r="24" spans="2:69" ht="18" customHeight="1" x14ac:dyDescent="0.4">
      <c r="C24" s="44"/>
      <c r="D24" s="42"/>
      <c r="E24" s="42"/>
      <c r="F24" s="42"/>
      <c r="G24" s="42"/>
      <c r="H24" s="43"/>
      <c r="I24" s="13" t="s">
        <v>0</v>
      </c>
      <c r="J24" s="4"/>
      <c r="K24" s="4"/>
      <c r="L24" s="4"/>
      <c r="M24" s="4"/>
      <c r="N24" s="4"/>
      <c r="O24" s="4"/>
      <c r="P24" s="4"/>
      <c r="Q24" s="4"/>
      <c r="R24" s="4"/>
      <c r="S24" s="4"/>
      <c r="T24" s="4"/>
    </row>
    <row r="25" spans="2:69" ht="18" customHeight="1" x14ac:dyDescent="0.4">
      <c r="C25" s="41" t="s">
        <v>1</v>
      </c>
      <c r="D25" s="42"/>
      <c r="E25" s="42"/>
      <c r="F25" s="42"/>
      <c r="G25" s="42"/>
      <c r="H25" s="43"/>
      <c r="I25" s="6">
        <v>158</v>
      </c>
      <c r="J25" s="17">
        <f>I25/2060</f>
        <v>7.6699029126213597E-2</v>
      </c>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2:69" ht="18" customHeight="1" x14ac:dyDescent="0.4">
      <c r="C26" s="41" t="s">
        <v>2</v>
      </c>
      <c r="D26" s="42"/>
      <c r="E26" s="42"/>
      <c r="F26" s="42"/>
      <c r="G26" s="42"/>
      <c r="H26" s="43"/>
      <c r="I26" s="6">
        <v>48</v>
      </c>
      <c r="J26" s="17">
        <f t="shared" ref="J26:J32" si="1">I26/2060</f>
        <v>2.3300970873786409E-2</v>
      </c>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2:69" ht="18" customHeight="1" x14ac:dyDescent="0.4">
      <c r="C27" s="41" t="s">
        <v>3</v>
      </c>
      <c r="D27" s="42"/>
      <c r="E27" s="42"/>
      <c r="F27" s="42"/>
      <c r="G27" s="42"/>
      <c r="H27" s="43"/>
      <c r="I27" s="6">
        <v>193</v>
      </c>
      <c r="J27" s="17">
        <f t="shared" si="1"/>
        <v>9.3689320388349512E-2</v>
      </c>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2:69" ht="18" customHeight="1" x14ac:dyDescent="0.4">
      <c r="C28" s="41" t="s">
        <v>4</v>
      </c>
      <c r="D28" s="42"/>
      <c r="E28" s="42"/>
      <c r="F28" s="42"/>
      <c r="G28" s="42"/>
      <c r="H28" s="43"/>
      <c r="I28" s="6">
        <v>350</v>
      </c>
      <c r="J28" s="17">
        <f t="shared" si="1"/>
        <v>0.16990291262135923</v>
      </c>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2:69" ht="18" customHeight="1" x14ac:dyDescent="0.4">
      <c r="C29" s="41" t="s">
        <v>5</v>
      </c>
      <c r="D29" s="42"/>
      <c r="E29" s="42"/>
      <c r="F29" s="42"/>
      <c r="G29" s="42"/>
      <c r="H29" s="43"/>
      <c r="I29" s="6">
        <v>313</v>
      </c>
      <c r="J29" s="17">
        <f t="shared" si="1"/>
        <v>0.15194174757281553</v>
      </c>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2:69" ht="18" customHeight="1" x14ac:dyDescent="0.4">
      <c r="C30" s="41" t="s">
        <v>6</v>
      </c>
      <c r="D30" s="42"/>
      <c r="E30" s="42"/>
      <c r="F30" s="42"/>
      <c r="G30" s="42"/>
      <c r="H30" s="43"/>
      <c r="I30" s="6">
        <v>270</v>
      </c>
      <c r="J30" s="17">
        <f t="shared" si="1"/>
        <v>0.13106796116504854</v>
      </c>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2:69" ht="18" customHeight="1" x14ac:dyDescent="0.4">
      <c r="C31" s="41" t="s">
        <v>7</v>
      </c>
      <c r="D31" s="42"/>
      <c r="E31" s="42"/>
      <c r="F31" s="42"/>
      <c r="G31" s="42"/>
      <c r="H31" s="43"/>
      <c r="I31" s="6">
        <v>98</v>
      </c>
      <c r="J31" s="17">
        <f t="shared" si="1"/>
        <v>4.7572815533980579E-2</v>
      </c>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2:69" ht="18" customHeight="1" x14ac:dyDescent="0.4">
      <c r="C32" s="41" t="s">
        <v>9</v>
      </c>
      <c r="D32" s="42"/>
      <c r="E32" s="42"/>
      <c r="F32" s="42"/>
      <c r="G32" s="42"/>
      <c r="H32" s="43"/>
      <c r="I32" s="6">
        <v>829</v>
      </c>
      <c r="J32" s="17">
        <f t="shared" si="1"/>
        <v>0.40242718446601944</v>
      </c>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2:69" ht="18" customHeight="1" x14ac:dyDescent="0.4">
      <c r="C33" s="41" t="s">
        <v>277</v>
      </c>
      <c r="D33" s="42"/>
      <c r="E33" s="42"/>
      <c r="F33" s="42"/>
      <c r="G33" s="42"/>
      <c r="H33" s="43"/>
      <c r="I33" s="6">
        <v>252</v>
      </c>
      <c r="J33" s="17">
        <f>I33/2060</f>
        <v>0.12233009708737864</v>
      </c>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2:69" ht="18" customHeight="1" x14ac:dyDescent="0.4">
      <c r="I34" s="9">
        <f>SUM(I25:I33)</f>
        <v>2511</v>
      </c>
    </row>
    <row r="36" spans="2:69" ht="18" customHeight="1" x14ac:dyDescent="0.4">
      <c r="B36" s="2" t="s">
        <v>336</v>
      </c>
    </row>
    <row r="37" spans="2:69" s="8" customFormat="1" ht="18" customHeight="1" x14ac:dyDescent="0.4">
      <c r="B37" s="8" t="s">
        <v>337</v>
      </c>
    </row>
    <row r="38" spans="2:69" ht="18" customHeight="1" x14ac:dyDescent="0.4">
      <c r="C38" s="44"/>
      <c r="D38" s="42"/>
      <c r="E38" s="42"/>
      <c r="F38" s="42"/>
      <c r="G38" s="42"/>
      <c r="H38" s="43"/>
      <c r="I38" s="13" t="s">
        <v>0</v>
      </c>
      <c r="J38" s="4"/>
      <c r="K38" s="4"/>
      <c r="L38" s="4"/>
      <c r="M38" s="4"/>
      <c r="N38" s="4"/>
      <c r="O38" s="4"/>
      <c r="P38" s="4"/>
      <c r="Q38" s="4"/>
      <c r="R38" s="4"/>
      <c r="S38" s="4"/>
      <c r="T38" s="4"/>
    </row>
    <row r="39" spans="2:69" ht="18" customHeight="1" x14ac:dyDescent="0.4">
      <c r="C39" s="41" t="s">
        <v>10</v>
      </c>
      <c r="D39" s="42"/>
      <c r="E39" s="42"/>
      <c r="F39" s="42"/>
      <c r="G39" s="42"/>
      <c r="H39" s="43"/>
      <c r="I39" s="6">
        <v>49</v>
      </c>
      <c r="J39" s="17">
        <f>I39/158</f>
        <v>0.310126582278481</v>
      </c>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2:69" ht="18" customHeight="1" x14ac:dyDescent="0.4">
      <c r="C40" s="41" t="s">
        <v>11</v>
      </c>
      <c r="D40" s="42"/>
      <c r="E40" s="42"/>
      <c r="F40" s="42"/>
      <c r="G40" s="42"/>
      <c r="H40" s="43"/>
      <c r="I40" s="6">
        <v>46</v>
      </c>
      <c r="J40" s="17">
        <f t="shared" ref="J40:J48" si="2">I40/158</f>
        <v>0.29113924050632911</v>
      </c>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2:69" ht="18" customHeight="1" x14ac:dyDescent="0.4">
      <c r="C41" s="41" t="s">
        <v>12</v>
      </c>
      <c r="D41" s="42"/>
      <c r="E41" s="42"/>
      <c r="F41" s="42"/>
      <c r="G41" s="42"/>
      <c r="H41" s="43"/>
      <c r="I41" s="6">
        <v>15</v>
      </c>
      <c r="J41" s="17">
        <f t="shared" si="2"/>
        <v>9.49367088607595E-2</v>
      </c>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2:69" ht="18" customHeight="1" x14ac:dyDescent="0.4">
      <c r="C42" s="41" t="s">
        <v>13</v>
      </c>
      <c r="D42" s="42"/>
      <c r="E42" s="42"/>
      <c r="F42" s="42"/>
      <c r="G42" s="42"/>
      <c r="H42" s="43"/>
      <c r="I42" s="6">
        <v>8</v>
      </c>
      <c r="J42" s="17">
        <f t="shared" si="2"/>
        <v>5.0632911392405063E-2</v>
      </c>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2:69" ht="18" customHeight="1" x14ac:dyDescent="0.4">
      <c r="C43" s="41" t="s">
        <v>14</v>
      </c>
      <c r="D43" s="42"/>
      <c r="E43" s="42"/>
      <c r="F43" s="42"/>
      <c r="G43" s="42"/>
      <c r="H43" s="43"/>
      <c r="I43" s="6">
        <v>70</v>
      </c>
      <c r="J43" s="17">
        <f t="shared" si="2"/>
        <v>0.44303797468354428</v>
      </c>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2:69" ht="18" customHeight="1" x14ac:dyDescent="0.4">
      <c r="C44" s="41" t="s">
        <v>15</v>
      </c>
      <c r="D44" s="42"/>
      <c r="E44" s="42"/>
      <c r="F44" s="42"/>
      <c r="G44" s="42"/>
      <c r="H44" s="43"/>
      <c r="I44" s="6">
        <v>85</v>
      </c>
      <c r="J44" s="17">
        <f t="shared" si="2"/>
        <v>0.53797468354430378</v>
      </c>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2:69" ht="18" customHeight="1" x14ac:dyDescent="0.4">
      <c r="C45" s="41" t="s">
        <v>16</v>
      </c>
      <c r="D45" s="42"/>
      <c r="E45" s="42"/>
      <c r="F45" s="42"/>
      <c r="G45" s="42"/>
      <c r="H45" s="43"/>
      <c r="I45" s="6">
        <v>59</v>
      </c>
      <c r="J45" s="17">
        <f t="shared" si="2"/>
        <v>0.37341772151898733</v>
      </c>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2:69" ht="18" customHeight="1" x14ac:dyDescent="0.4">
      <c r="C46" s="41" t="s">
        <v>17</v>
      </c>
      <c r="D46" s="42"/>
      <c r="E46" s="42"/>
      <c r="F46" s="42"/>
      <c r="G46" s="42"/>
      <c r="H46" s="43"/>
      <c r="I46" s="6">
        <v>8</v>
      </c>
      <c r="J46" s="17">
        <f t="shared" si="2"/>
        <v>5.0632911392405063E-2</v>
      </c>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2:69" ht="18" customHeight="1" x14ac:dyDescent="0.4">
      <c r="C47" s="41" t="s">
        <v>18</v>
      </c>
      <c r="D47" s="42"/>
      <c r="E47" s="42"/>
      <c r="F47" s="42"/>
      <c r="G47" s="42"/>
      <c r="H47" s="43"/>
      <c r="I47" s="6">
        <v>20</v>
      </c>
      <c r="J47" s="17">
        <f t="shared" si="2"/>
        <v>0.12658227848101267</v>
      </c>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2:69" ht="18" customHeight="1" x14ac:dyDescent="0.4">
      <c r="C48" s="41" t="s">
        <v>277</v>
      </c>
      <c r="D48" s="42"/>
      <c r="E48" s="42"/>
      <c r="F48" s="42"/>
      <c r="G48" s="42"/>
      <c r="H48" s="43"/>
      <c r="I48" s="6">
        <v>4</v>
      </c>
      <c r="J48" s="17">
        <f t="shared" si="2"/>
        <v>2.5316455696202531E-2</v>
      </c>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2:69" ht="18" customHeight="1" x14ac:dyDescent="0.4">
      <c r="I49" s="9">
        <f>SUM(I39:I48)</f>
        <v>364</v>
      </c>
    </row>
    <row r="50" spans="2:69" s="8" customFormat="1" ht="18" customHeight="1" x14ac:dyDescent="0.4"/>
    <row r="51" spans="2:69" s="8" customFormat="1" ht="18" customHeight="1" x14ac:dyDescent="0.4">
      <c r="B51" s="8" t="s">
        <v>338</v>
      </c>
    </row>
    <row r="52" spans="2:69" s="8" customFormat="1" ht="18" customHeight="1" x14ac:dyDescent="0.4">
      <c r="B52" s="8" t="s">
        <v>339</v>
      </c>
    </row>
    <row r="53" spans="2:69" ht="18" customHeight="1" x14ac:dyDescent="0.4">
      <c r="C53" s="44"/>
      <c r="D53" s="42"/>
      <c r="E53" s="42"/>
      <c r="F53" s="42"/>
      <c r="G53" s="42"/>
      <c r="H53" s="43"/>
      <c r="I53" s="13" t="s">
        <v>0</v>
      </c>
      <c r="J53" s="4"/>
      <c r="K53" s="4"/>
      <c r="L53" s="4"/>
      <c r="M53" s="4"/>
      <c r="N53" s="4"/>
      <c r="O53" s="4"/>
      <c r="P53" s="4"/>
      <c r="Q53" s="4"/>
      <c r="R53" s="4"/>
      <c r="S53" s="4"/>
      <c r="T53" s="4"/>
    </row>
    <row r="54" spans="2:69" ht="18" customHeight="1" x14ac:dyDescent="0.4">
      <c r="C54" s="41" t="s">
        <v>10</v>
      </c>
      <c r="D54" s="42"/>
      <c r="E54" s="42"/>
      <c r="F54" s="42"/>
      <c r="G54" s="42"/>
      <c r="H54" s="43"/>
      <c r="I54" s="6">
        <v>35</v>
      </c>
      <c r="J54" s="17">
        <f>I54/313</f>
        <v>0.11182108626198083</v>
      </c>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2:69" ht="18" customHeight="1" x14ac:dyDescent="0.4">
      <c r="C55" s="41" t="s">
        <v>11</v>
      </c>
      <c r="D55" s="42"/>
      <c r="E55" s="42"/>
      <c r="F55" s="42"/>
      <c r="G55" s="42"/>
      <c r="H55" s="43"/>
      <c r="I55" s="6">
        <v>67</v>
      </c>
      <c r="J55" s="17">
        <f t="shared" ref="J55:J63" si="3">I55/313</f>
        <v>0.21405750798722045</v>
      </c>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2:69" ht="18" customHeight="1" x14ac:dyDescent="0.4">
      <c r="C56" s="41" t="s">
        <v>12</v>
      </c>
      <c r="D56" s="42"/>
      <c r="E56" s="42"/>
      <c r="F56" s="42"/>
      <c r="G56" s="42"/>
      <c r="H56" s="43"/>
      <c r="I56" s="6">
        <v>7</v>
      </c>
      <c r="J56" s="17">
        <f t="shared" si="3"/>
        <v>2.2364217252396165E-2</v>
      </c>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2:69" ht="18" customHeight="1" x14ac:dyDescent="0.4">
      <c r="C57" s="41" t="s">
        <v>13</v>
      </c>
      <c r="D57" s="42"/>
      <c r="E57" s="42"/>
      <c r="F57" s="42"/>
      <c r="G57" s="42"/>
      <c r="H57" s="43"/>
      <c r="I57" s="6">
        <v>18</v>
      </c>
      <c r="J57" s="17">
        <f t="shared" si="3"/>
        <v>5.7507987220447282E-2</v>
      </c>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2:69" ht="18" customHeight="1" x14ac:dyDescent="0.4">
      <c r="C58" s="41" t="s">
        <v>19</v>
      </c>
      <c r="D58" s="42"/>
      <c r="E58" s="42"/>
      <c r="F58" s="42"/>
      <c r="G58" s="42"/>
      <c r="H58" s="43"/>
      <c r="I58" s="6">
        <v>171</v>
      </c>
      <c r="J58" s="17">
        <f t="shared" si="3"/>
        <v>0.54632587859424919</v>
      </c>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2:69" ht="18" customHeight="1" x14ac:dyDescent="0.4">
      <c r="C59" s="41" t="s">
        <v>15</v>
      </c>
      <c r="D59" s="42"/>
      <c r="E59" s="42"/>
      <c r="F59" s="42"/>
      <c r="G59" s="42"/>
      <c r="H59" s="43"/>
      <c r="I59" s="6">
        <v>70</v>
      </c>
      <c r="J59" s="17">
        <f t="shared" si="3"/>
        <v>0.22364217252396165</v>
      </c>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2:69" ht="18" customHeight="1" x14ac:dyDescent="0.4">
      <c r="C60" s="41" t="s">
        <v>20</v>
      </c>
      <c r="D60" s="42"/>
      <c r="E60" s="42"/>
      <c r="F60" s="42"/>
      <c r="G60" s="42"/>
      <c r="H60" s="43"/>
      <c r="I60" s="6">
        <v>184</v>
      </c>
      <c r="J60" s="17">
        <f t="shared" si="3"/>
        <v>0.58785942492012777</v>
      </c>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2:69" ht="18" customHeight="1" x14ac:dyDescent="0.4">
      <c r="C61" s="41" t="s">
        <v>17</v>
      </c>
      <c r="D61" s="42"/>
      <c r="E61" s="42"/>
      <c r="F61" s="42"/>
      <c r="G61" s="42"/>
      <c r="H61" s="43"/>
      <c r="I61" s="6">
        <v>11</v>
      </c>
      <c r="J61" s="17">
        <f t="shared" si="3"/>
        <v>3.5143769968051117E-2</v>
      </c>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2:69" ht="18" customHeight="1" x14ac:dyDescent="0.4">
      <c r="C62" s="41" t="s">
        <v>18</v>
      </c>
      <c r="D62" s="42"/>
      <c r="E62" s="42"/>
      <c r="F62" s="42"/>
      <c r="G62" s="42"/>
      <c r="H62" s="43"/>
      <c r="I62" s="6">
        <v>26</v>
      </c>
      <c r="J62" s="17">
        <f t="shared" si="3"/>
        <v>8.3067092651757185E-2</v>
      </c>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2:69" ht="18" customHeight="1" x14ac:dyDescent="0.4">
      <c r="C63" s="41" t="s">
        <v>277</v>
      </c>
      <c r="D63" s="42"/>
      <c r="E63" s="42"/>
      <c r="F63" s="42"/>
      <c r="G63" s="42"/>
      <c r="H63" s="43"/>
      <c r="I63" s="6">
        <v>19</v>
      </c>
      <c r="J63" s="17">
        <f t="shared" si="3"/>
        <v>6.070287539936102E-2</v>
      </c>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2:69" ht="18" customHeight="1" x14ac:dyDescent="0.4">
      <c r="I64" s="9">
        <f>SUM(I54:I63)</f>
        <v>608</v>
      </c>
    </row>
    <row r="65" spans="2:69" ht="18" customHeight="1" x14ac:dyDescent="0.4">
      <c r="I65" s="9"/>
    </row>
    <row r="66" spans="2:69" s="8" customFormat="1" ht="18" customHeight="1" x14ac:dyDescent="0.4"/>
    <row r="67" spans="2:69" s="8" customFormat="1" ht="18" customHeight="1" x14ac:dyDescent="0.4">
      <c r="B67" s="8" t="s">
        <v>340</v>
      </c>
    </row>
    <row r="68" spans="2:69" s="8" customFormat="1" ht="18" customHeight="1" x14ac:dyDescent="0.4">
      <c r="B68" s="8" t="s">
        <v>290</v>
      </c>
    </row>
    <row r="69" spans="2:69" ht="18" customHeight="1" x14ac:dyDescent="0.4">
      <c r="C69" s="44"/>
      <c r="D69" s="42"/>
      <c r="E69" s="42"/>
      <c r="F69" s="42"/>
      <c r="G69" s="42"/>
      <c r="H69" s="43"/>
      <c r="I69" s="13" t="s">
        <v>0</v>
      </c>
      <c r="J69" s="4"/>
      <c r="K69" s="4"/>
      <c r="L69" s="4"/>
      <c r="M69" s="4"/>
      <c r="N69" s="4"/>
      <c r="O69" s="4"/>
      <c r="P69" s="4"/>
      <c r="Q69" s="4"/>
      <c r="R69" s="4"/>
      <c r="S69" s="4"/>
      <c r="T69" s="4"/>
    </row>
    <row r="70" spans="2:69" ht="18" customHeight="1" x14ac:dyDescent="0.4">
      <c r="C70" s="41" t="s">
        <v>21</v>
      </c>
      <c r="D70" s="42"/>
      <c r="E70" s="42"/>
      <c r="F70" s="42"/>
      <c r="G70" s="42"/>
      <c r="H70" s="43"/>
      <c r="I70" s="6">
        <v>476</v>
      </c>
      <c r="J70" s="17">
        <f>I70/2060</f>
        <v>0.23106796116504855</v>
      </c>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row>
    <row r="71" spans="2:69" ht="18" customHeight="1" x14ac:dyDescent="0.4">
      <c r="C71" s="41" t="s">
        <v>22</v>
      </c>
      <c r="D71" s="42"/>
      <c r="E71" s="42"/>
      <c r="F71" s="42"/>
      <c r="G71" s="42"/>
      <c r="H71" s="43"/>
      <c r="I71" s="6">
        <v>893</v>
      </c>
      <c r="J71" s="17">
        <f t="shared" ref="J71:J75" si="4">I71/2060</f>
        <v>0.43349514563106795</v>
      </c>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row>
    <row r="72" spans="2:69" ht="18" customHeight="1" x14ac:dyDescent="0.4">
      <c r="C72" s="41" t="s">
        <v>23</v>
      </c>
      <c r="D72" s="42"/>
      <c r="E72" s="42"/>
      <c r="F72" s="42"/>
      <c r="G72" s="42"/>
      <c r="H72" s="43"/>
      <c r="I72" s="6">
        <v>275</v>
      </c>
      <c r="J72" s="17">
        <f t="shared" si="4"/>
        <v>0.13349514563106796</v>
      </c>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2:69" ht="18" customHeight="1" x14ac:dyDescent="0.4">
      <c r="C73" s="41" t="s">
        <v>24</v>
      </c>
      <c r="D73" s="42"/>
      <c r="E73" s="42"/>
      <c r="F73" s="42"/>
      <c r="G73" s="42"/>
      <c r="H73" s="43"/>
      <c r="I73" s="6">
        <v>228</v>
      </c>
      <c r="J73" s="17">
        <f t="shared" si="4"/>
        <v>0.11067961165048544</v>
      </c>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row>
    <row r="74" spans="2:69" ht="18" customHeight="1" x14ac:dyDescent="0.4">
      <c r="C74" s="41" t="s">
        <v>25</v>
      </c>
      <c r="D74" s="42"/>
      <c r="E74" s="42"/>
      <c r="F74" s="42"/>
      <c r="G74" s="42"/>
      <c r="H74" s="43"/>
      <c r="I74" s="6">
        <v>138</v>
      </c>
      <c r="J74" s="17">
        <f t="shared" si="4"/>
        <v>6.6990291262135918E-2</v>
      </c>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row>
    <row r="75" spans="2:69" ht="18" customHeight="1" x14ac:dyDescent="0.4">
      <c r="C75" s="41" t="s">
        <v>277</v>
      </c>
      <c r="D75" s="42"/>
      <c r="E75" s="42"/>
      <c r="F75" s="42"/>
      <c r="G75" s="42"/>
      <c r="H75" s="43"/>
      <c r="I75" s="6">
        <v>50</v>
      </c>
      <c r="J75" s="17">
        <f t="shared" si="4"/>
        <v>2.4271844660194174E-2</v>
      </c>
      <c r="K75" s="10"/>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row>
    <row r="76" spans="2:69" ht="18" customHeight="1" x14ac:dyDescent="0.4">
      <c r="I76" s="9">
        <f>SUM(I70:I75)</f>
        <v>2060</v>
      </c>
    </row>
    <row r="77" spans="2:69" s="8" customFormat="1" ht="18" customHeight="1" x14ac:dyDescent="0.4"/>
    <row r="78" spans="2:69" s="8" customFormat="1" ht="18" customHeight="1" x14ac:dyDescent="0.4">
      <c r="B78" s="8" t="s">
        <v>291</v>
      </c>
    </row>
    <row r="79" spans="2:69" s="8" customFormat="1" ht="18" customHeight="1" x14ac:dyDescent="0.4">
      <c r="B79" s="8" t="s">
        <v>341</v>
      </c>
    </row>
    <row r="80" spans="2:69" ht="18" customHeight="1" x14ac:dyDescent="0.4">
      <c r="C80" s="44"/>
      <c r="D80" s="42"/>
      <c r="E80" s="42"/>
      <c r="F80" s="42"/>
      <c r="G80" s="42"/>
      <c r="H80" s="43"/>
      <c r="I80" s="13" t="s">
        <v>0</v>
      </c>
      <c r="J80" s="4"/>
      <c r="K80" s="4"/>
      <c r="L80" s="4"/>
      <c r="M80" s="4"/>
      <c r="N80" s="4"/>
      <c r="O80" s="4"/>
      <c r="P80" s="4"/>
      <c r="Q80" s="4"/>
      <c r="R80" s="4"/>
      <c r="S80" s="4"/>
      <c r="T80" s="4"/>
    </row>
    <row r="81" spans="2:69" ht="18" customHeight="1" x14ac:dyDescent="0.4">
      <c r="C81" s="41" t="s">
        <v>21</v>
      </c>
      <c r="D81" s="42"/>
      <c r="E81" s="42"/>
      <c r="F81" s="42"/>
      <c r="G81" s="42"/>
      <c r="H81" s="43"/>
      <c r="I81" s="6">
        <v>725</v>
      </c>
      <c r="J81" s="17">
        <f>I81/2060</f>
        <v>0.35194174757281554</v>
      </c>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row>
    <row r="82" spans="2:69" ht="18" customHeight="1" x14ac:dyDescent="0.4">
      <c r="C82" s="41" t="s">
        <v>22</v>
      </c>
      <c r="D82" s="42"/>
      <c r="E82" s="42"/>
      <c r="F82" s="42"/>
      <c r="G82" s="42"/>
      <c r="H82" s="43"/>
      <c r="I82" s="6">
        <v>845</v>
      </c>
      <c r="J82" s="17">
        <f t="shared" ref="J82:J86" si="5">I82/2060</f>
        <v>0.41019417475728154</v>
      </c>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row>
    <row r="83" spans="2:69" ht="18" customHeight="1" x14ac:dyDescent="0.4">
      <c r="C83" s="41" t="s">
        <v>23</v>
      </c>
      <c r="D83" s="42"/>
      <c r="E83" s="42"/>
      <c r="F83" s="42"/>
      <c r="G83" s="42"/>
      <c r="H83" s="43"/>
      <c r="I83" s="6">
        <v>220</v>
      </c>
      <c r="J83" s="17">
        <f t="shared" si="5"/>
        <v>0.10679611650485436</v>
      </c>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row>
    <row r="84" spans="2:69" ht="18" customHeight="1" x14ac:dyDescent="0.4">
      <c r="C84" s="41" t="s">
        <v>24</v>
      </c>
      <c r="D84" s="42"/>
      <c r="E84" s="42"/>
      <c r="F84" s="42"/>
      <c r="G84" s="42"/>
      <c r="H84" s="43"/>
      <c r="I84" s="6">
        <v>185</v>
      </c>
      <c r="J84" s="17">
        <f t="shared" si="5"/>
        <v>8.9805825242718448E-2</v>
      </c>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row>
    <row r="85" spans="2:69" ht="18" customHeight="1" x14ac:dyDescent="0.4">
      <c r="C85" s="41" t="s">
        <v>25</v>
      </c>
      <c r="D85" s="42"/>
      <c r="E85" s="42"/>
      <c r="F85" s="42"/>
      <c r="G85" s="42"/>
      <c r="H85" s="43"/>
      <c r="I85" s="6">
        <v>84</v>
      </c>
      <c r="J85" s="17">
        <f t="shared" si="5"/>
        <v>4.0776699029126215E-2</v>
      </c>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row>
    <row r="86" spans="2:69" ht="18" customHeight="1" x14ac:dyDescent="0.4">
      <c r="C86" s="41" t="s">
        <v>277</v>
      </c>
      <c r="D86" s="42"/>
      <c r="E86" s="42"/>
      <c r="F86" s="42"/>
      <c r="G86" s="42"/>
      <c r="H86" s="43"/>
      <c r="I86" s="6">
        <v>1</v>
      </c>
      <c r="J86" s="17">
        <f t="shared" si="5"/>
        <v>4.8543689320388347E-4</v>
      </c>
      <c r="K86" s="10"/>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row>
    <row r="87" spans="2:69" ht="18" customHeight="1" x14ac:dyDescent="0.4">
      <c r="I87" s="9">
        <f>SUM(I81:I86)</f>
        <v>2060</v>
      </c>
    </row>
    <row r="88" spans="2:69" s="8" customFormat="1" ht="18" customHeight="1" x14ac:dyDescent="0.4">
      <c r="B88" s="8" t="s">
        <v>342</v>
      </c>
    </row>
    <row r="89" spans="2:69" ht="18" customHeight="1" x14ac:dyDescent="0.4">
      <c r="C89" s="44"/>
      <c r="D89" s="42"/>
      <c r="E89" s="42"/>
      <c r="F89" s="42"/>
      <c r="G89" s="42"/>
      <c r="H89" s="43"/>
      <c r="I89" s="13" t="s">
        <v>0</v>
      </c>
      <c r="J89" s="4"/>
      <c r="K89" s="4"/>
      <c r="L89" s="4"/>
      <c r="M89" s="4"/>
      <c r="N89" s="4"/>
      <c r="O89" s="4"/>
      <c r="P89" s="4"/>
      <c r="Q89" s="4"/>
      <c r="R89" s="4"/>
      <c r="S89" s="4"/>
      <c r="T89" s="4"/>
    </row>
    <row r="90" spans="2:69" ht="18" customHeight="1" x14ac:dyDescent="0.4">
      <c r="C90" s="41" t="s">
        <v>21</v>
      </c>
      <c r="D90" s="42"/>
      <c r="E90" s="42"/>
      <c r="F90" s="42"/>
      <c r="G90" s="42"/>
      <c r="H90" s="43"/>
      <c r="I90" s="6">
        <v>268</v>
      </c>
      <c r="J90" s="17">
        <f t="shared" ref="J90:J95" si="6">I90/2060</f>
        <v>0.13009708737864079</v>
      </c>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row>
    <row r="91" spans="2:69" ht="18" customHeight="1" x14ac:dyDescent="0.4">
      <c r="C91" s="41" t="s">
        <v>22</v>
      </c>
      <c r="D91" s="42"/>
      <c r="E91" s="42"/>
      <c r="F91" s="42"/>
      <c r="G91" s="42"/>
      <c r="H91" s="43"/>
      <c r="I91" s="6">
        <v>643</v>
      </c>
      <c r="J91" s="17">
        <f t="shared" si="6"/>
        <v>0.31213592233009707</v>
      </c>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row>
    <row r="92" spans="2:69" ht="18" customHeight="1" x14ac:dyDescent="0.4">
      <c r="C92" s="41" t="s">
        <v>23</v>
      </c>
      <c r="D92" s="42"/>
      <c r="E92" s="42"/>
      <c r="F92" s="42"/>
      <c r="G92" s="42"/>
      <c r="H92" s="43"/>
      <c r="I92" s="6">
        <v>517</v>
      </c>
      <c r="J92" s="17">
        <f t="shared" si="6"/>
        <v>0.25097087378640776</v>
      </c>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row>
    <row r="93" spans="2:69" ht="18" customHeight="1" x14ac:dyDescent="0.4">
      <c r="C93" s="41" t="s">
        <v>24</v>
      </c>
      <c r="D93" s="42"/>
      <c r="E93" s="42"/>
      <c r="F93" s="42"/>
      <c r="G93" s="42"/>
      <c r="H93" s="43"/>
      <c r="I93" s="6">
        <v>407</v>
      </c>
      <c r="J93" s="17">
        <f t="shared" si="6"/>
        <v>0.19757281553398059</v>
      </c>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row>
    <row r="94" spans="2:69" ht="18" customHeight="1" x14ac:dyDescent="0.4">
      <c r="C94" s="41" t="s">
        <v>25</v>
      </c>
      <c r="D94" s="42"/>
      <c r="E94" s="42"/>
      <c r="F94" s="42"/>
      <c r="G94" s="42"/>
      <c r="H94" s="43"/>
      <c r="I94" s="6">
        <v>222</v>
      </c>
      <c r="J94" s="17">
        <f t="shared" si="6"/>
        <v>0.10776699029126213</v>
      </c>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row>
    <row r="95" spans="2:69" ht="18" customHeight="1" x14ac:dyDescent="0.4">
      <c r="C95" s="41" t="s">
        <v>277</v>
      </c>
      <c r="D95" s="42"/>
      <c r="E95" s="42"/>
      <c r="F95" s="42"/>
      <c r="G95" s="42"/>
      <c r="H95" s="43"/>
      <c r="I95" s="6">
        <v>3</v>
      </c>
      <c r="J95" s="17">
        <f t="shared" si="6"/>
        <v>1.4563106796116505E-3</v>
      </c>
      <c r="K95" s="10"/>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row>
    <row r="96" spans="2:69" ht="18" customHeight="1" x14ac:dyDescent="0.4">
      <c r="I96" s="9">
        <f>SUM(I90:I95)</f>
        <v>2060</v>
      </c>
    </row>
    <row r="97" spans="2:69" s="8" customFormat="1" ht="18" customHeight="1" x14ac:dyDescent="0.4">
      <c r="B97" s="8" t="s">
        <v>343</v>
      </c>
    </row>
    <row r="98" spans="2:69" ht="18" customHeight="1" x14ac:dyDescent="0.4">
      <c r="C98" s="44"/>
      <c r="D98" s="42"/>
      <c r="E98" s="42"/>
      <c r="F98" s="42"/>
      <c r="G98" s="42"/>
      <c r="H98" s="43"/>
      <c r="I98" s="13" t="s">
        <v>0</v>
      </c>
      <c r="J98" s="4"/>
      <c r="K98" s="4"/>
      <c r="L98" s="4"/>
      <c r="M98" s="4"/>
      <c r="N98" s="4"/>
      <c r="O98" s="4"/>
      <c r="P98" s="4"/>
      <c r="Q98" s="4"/>
      <c r="R98" s="4"/>
      <c r="S98" s="4"/>
      <c r="T98" s="4"/>
    </row>
    <row r="99" spans="2:69" ht="18" customHeight="1" x14ac:dyDescent="0.4">
      <c r="C99" s="41" t="s">
        <v>21</v>
      </c>
      <c r="D99" s="42"/>
      <c r="E99" s="42"/>
      <c r="F99" s="42"/>
      <c r="G99" s="42"/>
      <c r="H99" s="43"/>
      <c r="I99" s="6">
        <v>369</v>
      </c>
      <c r="J99" s="17">
        <f t="shared" ref="J99:J104" si="7">I99/2060</f>
        <v>0.17912621359223302</v>
      </c>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row>
    <row r="100" spans="2:69" ht="18" customHeight="1" x14ac:dyDescent="0.4">
      <c r="C100" s="41" t="s">
        <v>22</v>
      </c>
      <c r="D100" s="42"/>
      <c r="E100" s="42"/>
      <c r="F100" s="42"/>
      <c r="G100" s="42"/>
      <c r="H100" s="43"/>
      <c r="I100" s="6">
        <v>823</v>
      </c>
      <c r="J100" s="17">
        <f t="shared" si="7"/>
        <v>0.39951456310679612</v>
      </c>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row>
    <row r="101" spans="2:69" ht="18" customHeight="1" x14ac:dyDescent="0.4">
      <c r="C101" s="41" t="s">
        <v>23</v>
      </c>
      <c r="D101" s="42"/>
      <c r="E101" s="42"/>
      <c r="F101" s="42"/>
      <c r="G101" s="42"/>
      <c r="H101" s="43"/>
      <c r="I101" s="6">
        <v>450</v>
      </c>
      <c r="J101" s="17">
        <f t="shared" si="7"/>
        <v>0.21844660194174756</v>
      </c>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row>
    <row r="102" spans="2:69" ht="18" customHeight="1" x14ac:dyDescent="0.4">
      <c r="C102" s="41" t="s">
        <v>24</v>
      </c>
      <c r="D102" s="42"/>
      <c r="E102" s="42"/>
      <c r="F102" s="42"/>
      <c r="G102" s="42"/>
      <c r="H102" s="43"/>
      <c r="I102" s="6">
        <v>280</v>
      </c>
      <c r="J102" s="17">
        <f t="shared" si="7"/>
        <v>0.13592233009708737</v>
      </c>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row>
    <row r="103" spans="2:69" ht="18" customHeight="1" x14ac:dyDescent="0.4">
      <c r="C103" s="41" t="s">
        <v>25</v>
      </c>
      <c r="D103" s="42"/>
      <c r="E103" s="42"/>
      <c r="F103" s="42"/>
      <c r="G103" s="42"/>
      <c r="H103" s="43"/>
      <c r="I103" s="6">
        <v>136</v>
      </c>
      <c r="J103" s="17">
        <f t="shared" si="7"/>
        <v>6.6019417475728162E-2</v>
      </c>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row>
    <row r="104" spans="2:69" ht="18" customHeight="1" x14ac:dyDescent="0.4">
      <c r="C104" s="41" t="s">
        <v>277</v>
      </c>
      <c r="D104" s="42"/>
      <c r="E104" s="42"/>
      <c r="F104" s="42"/>
      <c r="G104" s="42"/>
      <c r="H104" s="43"/>
      <c r="I104" s="6">
        <v>2</v>
      </c>
      <c r="J104" s="17">
        <f t="shared" si="7"/>
        <v>9.7087378640776695E-4</v>
      </c>
      <c r="K104" s="10"/>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row>
    <row r="105" spans="2:69" ht="18" customHeight="1" x14ac:dyDescent="0.4">
      <c r="I105" s="9">
        <f>SUM(I99:I104)</f>
        <v>2060</v>
      </c>
    </row>
    <row r="106" spans="2:69" s="8" customFormat="1" ht="18" customHeight="1" x14ac:dyDescent="0.4">
      <c r="B106" s="8" t="s">
        <v>344</v>
      </c>
    </row>
    <row r="107" spans="2:69" ht="18" customHeight="1" x14ac:dyDescent="0.4">
      <c r="C107" s="44"/>
      <c r="D107" s="42"/>
      <c r="E107" s="42"/>
      <c r="F107" s="42"/>
      <c r="G107" s="42"/>
      <c r="H107" s="43"/>
      <c r="I107" s="13" t="s">
        <v>0</v>
      </c>
      <c r="J107" s="4"/>
      <c r="K107" s="4"/>
      <c r="L107" s="4"/>
      <c r="M107" s="4"/>
      <c r="N107" s="4"/>
      <c r="O107" s="4"/>
      <c r="P107" s="4"/>
      <c r="Q107" s="4"/>
      <c r="R107" s="4"/>
      <c r="S107" s="4"/>
      <c r="T107" s="4"/>
    </row>
    <row r="108" spans="2:69" ht="18" customHeight="1" x14ac:dyDescent="0.4">
      <c r="C108" s="41" t="s">
        <v>21</v>
      </c>
      <c r="D108" s="42"/>
      <c r="E108" s="42"/>
      <c r="F108" s="42"/>
      <c r="G108" s="42"/>
      <c r="H108" s="43"/>
      <c r="I108" s="6">
        <v>457</v>
      </c>
      <c r="J108" s="17">
        <f t="shared" ref="J108:J113" si="8">I108/2060</f>
        <v>0.22184466019417476</v>
      </c>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row>
    <row r="109" spans="2:69" ht="18" customHeight="1" x14ac:dyDescent="0.4">
      <c r="C109" s="41" t="s">
        <v>22</v>
      </c>
      <c r="D109" s="42"/>
      <c r="E109" s="42"/>
      <c r="F109" s="42"/>
      <c r="G109" s="42"/>
      <c r="H109" s="43"/>
      <c r="I109" s="6">
        <v>769</v>
      </c>
      <c r="J109" s="17">
        <f t="shared" si="8"/>
        <v>0.37330097087378639</v>
      </c>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row>
    <row r="110" spans="2:69" ht="18" customHeight="1" x14ac:dyDescent="0.4">
      <c r="C110" s="41" t="s">
        <v>23</v>
      </c>
      <c r="D110" s="42"/>
      <c r="E110" s="42"/>
      <c r="F110" s="42"/>
      <c r="G110" s="42"/>
      <c r="H110" s="43"/>
      <c r="I110" s="6">
        <v>374</v>
      </c>
      <c r="J110" s="17">
        <f t="shared" si="8"/>
        <v>0.18155339805825244</v>
      </c>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row>
    <row r="111" spans="2:69" ht="18" customHeight="1" x14ac:dyDescent="0.4">
      <c r="C111" s="41" t="s">
        <v>24</v>
      </c>
      <c r="D111" s="42"/>
      <c r="E111" s="42"/>
      <c r="F111" s="42"/>
      <c r="G111" s="42"/>
      <c r="H111" s="43"/>
      <c r="I111" s="6">
        <v>312</v>
      </c>
      <c r="J111" s="17">
        <f t="shared" si="8"/>
        <v>0.15145631067961166</v>
      </c>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row>
    <row r="112" spans="2:69" ht="18" customHeight="1" x14ac:dyDescent="0.4">
      <c r="C112" s="41" t="s">
        <v>25</v>
      </c>
      <c r="D112" s="42"/>
      <c r="E112" s="42"/>
      <c r="F112" s="42"/>
      <c r="G112" s="42"/>
      <c r="H112" s="43"/>
      <c r="I112" s="6">
        <v>145</v>
      </c>
      <c r="J112" s="17">
        <f t="shared" si="8"/>
        <v>7.0388349514563103E-2</v>
      </c>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row>
    <row r="113" spans="2:69" ht="18" customHeight="1" x14ac:dyDescent="0.4">
      <c r="C113" s="41" t="s">
        <v>277</v>
      </c>
      <c r="D113" s="42"/>
      <c r="E113" s="42"/>
      <c r="F113" s="42"/>
      <c r="G113" s="42"/>
      <c r="H113" s="43"/>
      <c r="I113" s="6">
        <v>3</v>
      </c>
      <c r="J113" s="17">
        <f t="shared" si="8"/>
        <v>1.4563106796116505E-3</v>
      </c>
      <c r="K113" s="10"/>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row>
    <row r="114" spans="2:69" ht="18" customHeight="1" x14ac:dyDescent="0.4">
      <c r="I114" s="9">
        <f>SUM(I108:I113)</f>
        <v>2060</v>
      </c>
    </row>
    <row r="115" spans="2:69" s="8" customFormat="1" ht="18" customHeight="1" x14ac:dyDescent="0.4">
      <c r="B115" s="8" t="s">
        <v>345</v>
      </c>
    </row>
    <row r="116" spans="2:69" ht="18" customHeight="1" x14ac:dyDescent="0.4">
      <c r="C116" s="44"/>
      <c r="D116" s="42"/>
      <c r="E116" s="42"/>
      <c r="F116" s="42"/>
      <c r="G116" s="42"/>
      <c r="H116" s="43"/>
      <c r="I116" s="13" t="s">
        <v>0</v>
      </c>
      <c r="J116" s="4"/>
      <c r="K116" s="4"/>
      <c r="L116" s="4"/>
      <c r="M116" s="4"/>
      <c r="N116" s="4"/>
      <c r="O116" s="4"/>
      <c r="P116" s="4"/>
      <c r="Q116" s="4"/>
      <c r="R116" s="4"/>
      <c r="S116" s="4"/>
      <c r="T116" s="4"/>
    </row>
    <row r="117" spans="2:69" ht="18" customHeight="1" x14ac:dyDescent="0.4">
      <c r="C117" s="41" t="s">
        <v>21</v>
      </c>
      <c r="D117" s="42"/>
      <c r="E117" s="42"/>
      <c r="F117" s="42"/>
      <c r="G117" s="42"/>
      <c r="H117" s="43"/>
      <c r="I117" s="6">
        <v>764</v>
      </c>
      <c r="J117" s="17">
        <f t="shared" ref="J117:J122" si="9">I117/2060</f>
        <v>0.37087378640776697</v>
      </c>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row>
    <row r="118" spans="2:69" ht="18" customHeight="1" x14ac:dyDescent="0.4">
      <c r="C118" s="41" t="s">
        <v>22</v>
      </c>
      <c r="D118" s="42"/>
      <c r="E118" s="42"/>
      <c r="F118" s="42"/>
      <c r="G118" s="42"/>
      <c r="H118" s="43"/>
      <c r="I118" s="6">
        <v>806</v>
      </c>
      <c r="J118" s="17">
        <f t="shared" si="9"/>
        <v>0.39126213592233011</v>
      </c>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row>
    <row r="119" spans="2:69" ht="18" customHeight="1" x14ac:dyDescent="0.4">
      <c r="C119" s="41" t="s">
        <v>23</v>
      </c>
      <c r="D119" s="42"/>
      <c r="E119" s="42"/>
      <c r="F119" s="42"/>
      <c r="G119" s="42"/>
      <c r="H119" s="43"/>
      <c r="I119" s="6">
        <v>288</v>
      </c>
      <c r="J119" s="17">
        <f t="shared" si="9"/>
        <v>0.13980582524271845</v>
      </c>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row>
    <row r="120" spans="2:69" ht="18" customHeight="1" x14ac:dyDescent="0.4">
      <c r="C120" s="41" t="s">
        <v>24</v>
      </c>
      <c r="D120" s="42"/>
      <c r="E120" s="42"/>
      <c r="F120" s="42"/>
      <c r="G120" s="42"/>
      <c r="H120" s="43"/>
      <c r="I120" s="6">
        <v>121</v>
      </c>
      <c r="J120" s="17">
        <f t="shared" si="9"/>
        <v>5.8737864077669906E-2</v>
      </c>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row>
    <row r="121" spans="2:69" ht="18" customHeight="1" x14ac:dyDescent="0.4">
      <c r="C121" s="41" t="s">
        <v>25</v>
      </c>
      <c r="D121" s="42"/>
      <c r="E121" s="42"/>
      <c r="F121" s="42"/>
      <c r="G121" s="42"/>
      <c r="H121" s="43"/>
      <c r="I121" s="6">
        <v>69</v>
      </c>
      <c r="J121" s="17">
        <f t="shared" si="9"/>
        <v>3.3495145631067959E-2</v>
      </c>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row>
    <row r="122" spans="2:69" ht="18" customHeight="1" x14ac:dyDescent="0.4">
      <c r="C122" s="41" t="s">
        <v>277</v>
      </c>
      <c r="D122" s="42"/>
      <c r="E122" s="42"/>
      <c r="F122" s="42"/>
      <c r="G122" s="42"/>
      <c r="H122" s="43"/>
      <c r="I122" s="6">
        <v>12</v>
      </c>
      <c r="J122" s="17">
        <f t="shared" si="9"/>
        <v>5.8252427184466021E-3</v>
      </c>
      <c r="K122" s="10"/>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row>
    <row r="123" spans="2:69" ht="18" customHeight="1" x14ac:dyDescent="0.4">
      <c r="I123" s="9">
        <f>SUM(I117:I122)</f>
        <v>2060</v>
      </c>
    </row>
    <row r="124" spans="2:69" s="8" customFormat="1" ht="18" customHeight="1" x14ac:dyDescent="0.4">
      <c r="B124" s="8" t="s">
        <v>346</v>
      </c>
    </row>
    <row r="125" spans="2:69" ht="18" customHeight="1" x14ac:dyDescent="0.4">
      <c r="C125" s="44"/>
      <c r="D125" s="42"/>
      <c r="E125" s="42"/>
      <c r="F125" s="42"/>
      <c r="G125" s="42"/>
      <c r="H125" s="43"/>
      <c r="I125" s="13" t="s">
        <v>0</v>
      </c>
      <c r="J125" s="4"/>
      <c r="K125" s="4"/>
      <c r="L125" s="4"/>
      <c r="M125" s="4"/>
      <c r="N125" s="4"/>
      <c r="O125" s="4"/>
      <c r="P125" s="4"/>
      <c r="Q125" s="4"/>
      <c r="R125" s="4"/>
      <c r="S125" s="4"/>
      <c r="T125" s="4"/>
    </row>
    <row r="126" spans="2:69" ht="18" customHeight="1" x14ac:dyDescent="0.4">
      <c r="C126" s="41" t="s">
        <v>21</v>
      </c>
      <c r="D126" s="42"/>
      <c r="E126" s="42"/>
      <c r="F126" s="42"/>
      <c r="G126" s="42"/>
      <c r="H126" s="43"/>
      <c r="I126" s="6">
        <v>462</v>
      </c>
      <c r="J126" s="17">
        <f t="shared" ref="J126:J131" si="10">I126/2060</f>
        <v>0.22427184466019418</v>
      </c>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row>
    <row r="127" spans="2:69" ht="18" customHeight="1" x14ac:dyDescent="0.4">
      <c r="C127" s="41" t="s">
        <v>22</v>
      </c>
      <c r="D127" s="42"/>
      <c r="E127" s="42"/>
      <c r="F127" s="42"/>
      <c r="G127" s="42"/>
      <c r="H127" s="43"/>
      <c r="I127" s="6">
        <v>910</v>
      </c>
      <c r="J127" s="17">
        <f t="shared" si="10"/>
        <v>0.44174757281553401</v>
      </c>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row>
    <row r="128" spans="2:69" ht="18" customHeight="1" x14ac:dyDescent="0.4">
      <c r="C128" s="41" t="s">
        <v>23</v>
      </c>
      <c r="D128" s="42"/>
      <c r="E128" s="42"/>
      <c r="F128" s="42"/>
      <c r="G128" s="42"/>
      <c r="H128" s="43"/>
      <c r="I128" s="6">
        <v>531</v>
      </c>
      <c r="J128" s="17">
        <f t="shared" si="10"/>
        <v>0.25776699029126215</v>
      </c>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row>
    <row r="129" spans="2:69" ht="18" customHeight="1" x14ac:dyDescent="0.4">
      <c r="C129" s="41" t="s">
        <v>24</v>
      </c>
      <c r="D129" s="42"/>
      <c r="E129" s="42"/>
      <c r="F129" s="42"/>
      <c r="G129" s="42"/>
      <c r="H129" s="43"/>
      <c r="I129" s="6">
        <v>113</v>
      </c>
      <c r="J129" s="17">
        <f t="shared" si="10"/>
        <v>5.4854368932038836E-2</v>
      </c>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row>
    <row r="130" spans="2:69" ht="18" customHeight="1" x14ac:dyDescent="0.4">
      <c r="C130" s="41" t="s">
        <v>25</v>
      </c>
      <c r="D130" s="42"/>
      <c r="E130" s="42"/>
      <c r="F130" s="42"/>
      <c r="G130" s="42"/>
      <c r="H130" s="43"/>
      <c r="I130" s="6">
        <v>40</v>
      </c>
      <c r="J130" s="17">
        <f t="shared" si="10"/>
        <v>1.9417475728155338E-2</v>
      </c>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row>
    <row r="131" spans="2:69" ht="18" customHeight="1" x14ac:dyDescent="0.4">
      <c r="C131" s="41" t="s">
        <v>277</v>
      </c>
      <c r="D131" s="42"/>
      <c r="E131" s="42"/>
      <c r="F131" s="42"/>
      <c r="G131" s="42"/>
      <c r="H131" s="43"/>
      <c r="I131" s="6">
        <v>4</v>
      </c>
      <c r="J131" s="17">
        <f t="shared" si="10"/>
        <v>1.9417475728155339E-3</v>
      </c>
      <c r="K131" s="10"/>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row>
    <row r="132" spans="2:69" ht="18" customHeight="1" x14ac:dyDescent="0.4">
      <c r="I132" s="9">
        <f>SUM(I126:I131)</f>
        <v>2060</v>
      </c>
    </row>
    <row r="133" spans="2:69" s="8" customFormat="1" ht="18" customHeight="1" x14ac:dyDescent="0.4">
      <c r="B133" s="8" t="s">
        <v>347</v>
      </c>
    </row>
    <row r="134" spans="2:69" ht="18" customHeight="1" x14ac:dyDescent="0.4">
      <c r="C134" s="44"/>
      <c r="D134" s="42"/>
      <c r="E134" s="42"/>
      <c r="F134" s="42"/>
      <c r="G134" s="42"/>
      <c r="H134" s="43"/>
      <c r="I134" s="13" t="s">
        <v>0</v>
      </c>
      <c r="J134" s="4"/>
      <c r="K134" s="4"/>
      <c r="L134" s="4"/>
      <c r="M134" s="4"/>
      <c r="N134" s="4"/>
      <c r="O134" s="4"/>
      <c r="P134" s="4"/>
      <c r="Q134" s="4"/>
      <c r="R134" s="4"/>
      <c r="S134" s="4"/>
      <c r="T134" s="4"/>
    </row>
    <row r="135" spans="2:69" ht="18" customHeight="1" x14ac:dyDescent="0.4">
      <c r="C135" s="41" t="s">
        <v>21</v>
      </c>
      <c r="D135" s="42"/>
      <c r="E135" s="42"/>
      <c r="F135" s="42"/>
      <c r="G135" s="42"/>
      <c r="H135" s="43"/>
      <c r="I135" s="6">
        <v>231</v>
      </c>
      <c r="J135" s="17">
        <f t="shared" ref="J135:J140" si="11">I135/2060</f>
        <v>0.11213592233009709</v>
      </c>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row>
    <row r="136" spans="2:69" ht="18" customHeight="1" x14ac:dyDescent="0.4">
      <c r="C136" s="41" t="s">
        <v>22</v>
      </c>
      <c r="D136" s="42"/>
      <c r="E136" s="42"/>
      <c r="F136" s="42"/>
      <c r="G136" s="42"/>
      <c r="H136" s="43"/>
      <c r="I136" s="6">
        <v>714</v>
      </c>
      <c r="J136" s="17">
        <f t="shared" si="11"/>
        <v>0.34660194174757281</v>
      </c>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row>
    <row r="137" spans="2:69" ht="18" customHeight="1" x14ac:dyDescent="0.4">
      <c r="C137" s="41" t="s">
        <v>23</v>
      </c>
      <c r="D137" s="42"/>
      <c r="E137" s="42"/>
      <c r="F137" s="42"/>
      <c r="G137" s="42"/>
      <c r="H137" s="43"/>
      <c r="I137" s="6">
        <v>964</v>
      </c>
      <c r="J137" s="17">
        <f t="shared" si="11"/>
        <v>0.46796116504854368</v>
      </c>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row>
    <row r="138" spans="2:69" ht="18" customHeight="1" x14ac:dyDescent="0.4">
      <c r="C138" s="41" t="s">
        <v>24</v>
      </c>
      <c r="D138" s="42"/>
      <c r="E138" s="42"/>
      <c r="F138" s="42"/>
      <c r="G138" s="42"/>
      <c r="H138" s="43"/>
      <c r="I138" s="6">
        <v>98</v>
      </c>
      <c r="J138" s="17">
        <f t="shared" si="11"/>
        <v>4.7572815533980579E-2</v>
      </c>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row>
    <row r="139" spans="2:69" ht="18" customHeight="1" x14ac:dyDescent="0.4">
      <c r="C139" s="41" t="s">
        <v>25</v>
      </c>
      <c r="D139" s="42"/>
      <c r="E139" s="42"/>
      <c r="F139" s="42"/>
      <c r="G139" s="42"/>
      <c r="H139" s="43"/>
      <c r="I139" s="6">
        <v>52</v>
      </c>
      <c r="J139" s="17">
        <f t="shared" si="11"/>
        <v>2.524271844660194E-2</v>
      </c>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row>
    <row r="140" spans="2:69" ht="18" customHeight="1" x14ac:dyDescent="0.4">
      <c r="C140" s="41" t="s">
        <v>277</v>
      </c>
      <c r="D140" s="42"/>
      <c r="E140" s="42"/>
      <c r="F140" s="42"/>
      <c r="G140" s="42"/>
      <c r="H140" s="43"/>
      <c r="I140" s="6">
        <v>1</v>
      </c>
      <c r="J140" s="17">
        <f t="shared" si="11"/>
        <v>4.8543689320388347E-4</v>
      </c>
      <c r="K140" s="10"/>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row>
    <row r="141" spans="2:69" ht="18" customHeight="1" x14ac:dyDescent="0.4">
      <c r="I141" s="9">
        <f>SUM(I135:I140)</f>
        <v>2060</v>
      </c>
    </row>
    <row r="142" spans="2:69" s="8" customFormat="1" ht="18" customHeight="1" x14ac:dyDescent="0.4"/>
    <row r="143" spans="2:69" s="8" customFormat="1" ht="18" customHeight="1" x14ac:dyDescent="0.4">
      <c r="B143" s="8" t="s">
        <v>292</v>
      </c>
    </row>
    <row r="144" spans="2:69" ht="18" customHeight="1" x14ac:dyDescent="0.4">
      <c r="C144" s="44"/>
      <c r="D144" s="42"/>
      <c r="E144" s="42"/>
      <c r="F144" s="42"/>
      <c r="G144" s="42"/>
      <c r="H144" s="43"/>
      <c r="I144" s="13" t="s">
        <v>0</v>
      </c>
      <c r="J144" s="4"/>
      <c r="K144" s="4"/>
      <c r="L144" s="4"/>
      <c r="M144" s="4"/>
      <c r="N144" s="4"/>
      <c r="O144" s="4"/>
      <c r="P144" s="4"/>
      <c r="Q144" s="4"/>
      <c r="R144" s="4"/>
      <c r="S144" s="4"/>
      <c r="T144" s="4"/>
    </row>
    <row r="145" spans="3:69" ht="18" customHeight="1" x14ac:dyDescent="0.4">
      <c r="C145" s="41" t="s">
        <v>27</v>
      </c>
      <c r="D145" s="42"/>
      <c r="E145" s="42"/>
      <c r="F145" s="42"/>
      <c r="G145" s="42"/>
      <c r="H145" s="43"/>
      <c r="I145" s="6">
        <v>1077</v>
      </c>
      <c r="J145" s="17">
        <f>I145/2060</f>
        <v>0.52281553398058256</v>
      </c>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row>
    <row r="146" spans="3:69" ht="18" customHeight="1" x14ac:dyDescent="0.4">
      <c r="C146" s="41" t="s">
        <v>28</v>
      </c>
      <c r="D146" s="42"/>
      <c r="E146" s="42"/>
      <c r="F146" s="42"/>
      <c r="G146" s="42"/>
      <c r="H146" s="43"/>
      <c r="I146" s="6">
        <v>914</v>
      </c>
      <c r="J146" s="17">
        <f t="shared" ref="J146:J157" si="12">I146/2060</f>
        <v>0.44368932038834952</v>
      </c>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row>
    <row r="147" spans="3:69" ht="18" customHeight="1" x14ac:dyDescent="0.4">
      <c r="C147" s="41" t="s">
        <v>29</v>
      </c>
      <c r="D147" s="42"/>
      <c r="E147" s="42"/>
      <c r="F147" s="42"/>
      <c r="G147" s="42"/>
      <c r="H147" s="43"/>
      <c r="I147" s="6">
        <v>159</v>
      </c>
      <c r="J147" s="17">
        <f t="shared" si="12"/>
        <v>7.7184466019417475E-2</v>
      </c>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row>
    <row r="148" spans="3:69" ht="18" customHeight="1" x14ac:dyDescent="0.4">
      <c r="C148" s="41" t="s">
        <v>30</v>
      </c>
      <c r="D148" s="42"/>
      <c r="E148" s="42"/>
      <c r="F148" s="42"/>
      <c r="G148" s="42"/>
      <c r="H148" s="43"/>
      <c r="I148" s="6">
        <v>308</v>
      </c>
      <c r="J148" s="17">
        <f t="shared" si="12"/>
        <v>0.14951456310679612</v>
      </c>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row>
    <row r="149" spans="3:69" ht="18" customHeight="1" x14ac:dyDescent="0.4">
      <c r="C149" s="41" t="s">
        <v>31</v>
      </c>
      <c r="D149" s="42"/>
      <c r="E149" s="42"/>
      <c r="F149" s="42"/>
      <c r="G149" s="42"/>
      <c r="H149" s="43"/>
      <c r="I149" s="6">
        <v>469</v>
      </c>
      <c r="J149" s="17">
        <f t="shared" si="12"/>
        <v>0.22766990291262135</v>
      </c>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row>
    <row r="150" spans="3:69" ht="18" customHeight="1" x14ac:dyDescent="0.4">
      <c r="C150" s="41" t="s">
        <v>32</v>
      </c>
      <c r="D150" s="42"/>
      <c r="E150" s="42"/>
      <c r="F150" s="42"/>
      <c r="G150" s="42"/>
      <c r="H150" s="43"/>
      <c r="I150" s="6">
        <v>279</v>
      </c>
      <c r="J150" s="17">
        <f t="shared" si="12"/>
        <v>0.1354368932038835</v>
      </c>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row>
    <row r="151" spans="3:69" ht="18" customHeight="1" x14ac:dyDescent="0.4">
      <c r="C151" s="41" t="s">
        <v>33</v>
      </c>
      <c r="D151" s="42"/>
      <c r="E151" s="42"/>
      <c r="F151" s="42"/>
      <c r="G151" s="42"/>
      <c r="H151" s="43"/>
      <c r="I151" s="6">
        <v>53</v>
      </c>
      <c r="J151" s="17">
        <f t="shared" si="12"/>
        <v>2.5728155339805825E-2</v>
      </c>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row>
    <row r="152" spans="3:69" ht="18" customHeight="1" x14ac:dyDescent="0.4">
      <c r="C152" s="41" t="s">
        <v>34</v>
      </c>
      <c r="D152" s="42"/>
      <c r="E152" s="42"/>
      <c r="F152" s="42"/>
      <c r="G152" s="42"/>
      <c r="H152" s="43"/>
      <c r="I152" s="6">
        <v>103</v>
      </c>
      <c r="J152" s="17">
        <f>I152/2060</f>
        <v>0.05</v>
      </c>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row>
    <row r="153" spans="3:69" ht="18" customHeight="1" x14ac:dyDescent="0.4">
      <c r="C153" s="41" t="s">
        <v>35</v>
      </c>
      <c r="D153" s="42"/>
      <c r="E153" s="42"/>
      <c r="F153" s="42"/>
      <c r="G153" s="42"/>
      <c r="H153" s="43"/>
      <c r="I153" s="6">
        <v>275</v>
      </c>
      <c r="J153" s="17">
        <f t="shared" si="12"/>
        <v>0.13349514563106796</v>
      </c>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row>
    <row r="154" spans="3:69" ht="18" customHeight="1" x14ac:dyDescent="0.4">
      <c r="C154" s="41" t="s">
        <v>36</v>
      </c>
      <c r="D154" s="42"/>
      <c r="E154" s="42"/>
      <c r="F154" s="42"/>
      <c r="G154" s="42"/>
      <c r="H154" s="43"/>
      <c r="I154" s="6">
        <v>155</v>
      </c>
      <c r="J154" s="17">
        <f t="shared" si="12"/>
        <v>7.5242718446601936E-2</v>
      </c>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row>
    <row r="155" spans="3:69" ht="18" customHeight="1" x14ac:dyDescent="0.4">
      <c r="C155" s="41" t="s">
        <v>37</v>
      </c>
      <c r="D155" s="42"/>
      <c r="E155" s="42"/>
      <c r="F155" s="42"/>
      <c r="G155" s="42"/>
      <c r="H155" s="43"/>
      <c r="I155" s="6">
        <v>210</v>
      </c>
      <c r="J155" s="17">
        <f t="shared" si="12"/>
        <v>0.10194174757281553</v>
      </c>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row>
    <row r="156" spans="3:69" ht="18" customHeight="1" x14ac:dyDescent="0.4">
      <c r="C156" s="41" t="s">
        <v>38</v>
      </c>
      <c r="D156" s="42"/>
      <c r="E156" s="42"/>
      <c r="F156" s="42"/>
      <c r="G156" s="42"/>
      <c r="H156" s="43"/>
      <c r="I156" s="6">
        <v>75</v>
      </c>
      <c r="J156" s="17">
        <f t="shared" si="12"/>
        <v>3.640776699029126E-2</v>
      </c>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row>
    <row r="157" spans="3:69" ht="18" customHeight="1" x14ac:dyDescent="0.4">
      <c r="C157" s="41" t="s">
        <v>39</v>
      </c>
      <c r="D157" s="42"/>
      <c r="E157" s="42"/>
      <c r="F157" s="42"/>
      <c r="G157" s="42"/>
      <c r="H157" s="43"/>
      <c r="I157" s="6">
        <v>196</v>
      </c>
      <c r="J157" s="17">
        <f t="shared" si="12"/>
        <v>9.5145631067961159E-2</v>
      </c>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row>
    <row r="158" spans="3:69" ht="18" customHeight="1" x14ac:dyDescent="0.4">
      <c r="C158" s="41" t="s">
        <v>277</v>
      </c>
      <c r="D158" s="42"/>
      <c r="E158" s="42"/>
      <c r="F158" s="42"/>
      <c r="G158" s="42"/>
      <c r="H158" s="43"/>
      <c r="I158" s="6">
        <v>106</v>
      </c>
      <c r="J158" s="17">
        <f>I158/2060</f>
        <v>5.145631067961165E-2</v>
      </c>
      <c r="K158" s="10"/>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row>
    <row r="159" spans="3:69" ht="18" customHeight="1" x14ac:dyDescent="0.4">
      <c r="I159" s="9">
        <f>SUM(I145:I158)</f>
        <v>4379</v>
      </c>
    </row>
    <row r="160" spans="3:69" ht="18" customHeight="1" x14ac:dyDescent="0.4">
      <c r="I160" s="9"/>
    </row>
    <row r="161" spans="2:69" ht="18" customHeight="1" x14ac:dyDescent="0.4">
      <c r="I161" s="9"/>
    </row>
    <row r="162" spans="2:69" ht="18" customHeight="1" x14ac:dyDescent="0.4">
      <c r="B162" s="2" t="s">
        <v>348</v>
      </c>
      <c r="I162" s="9"/>
    </row>
    <row r="163" spans="2:69" s="8" customFormat="1" ht="15.95" customHeight="1" x14ac:dyDescent="0.4">
      <c r="B163" s="8" t="s">
        <v>293</v>
      </c>
    </row>
    <row r="164" spans="2:69" ht="48" customHeight="1" x14ac:dyDescent="0.4">
      <c r="C164" s="44"/>
      <c r="D164" s="42"/>
      <c r="E164" s="42"/>
      <c r="F164" s="42"/>
      <c r="G164" s="42"/>
      <c r="H164" s="42"/>
      <c r="I164" s="42"/>
      <c r="J164" s="42"/>
      <c r="K164" s="42"/>
      <c r="L164" s="42"/>
      <c r="M164" s="43"/>
      <c r="N164" s="21" t="s">
        <v>40</v>
      </c>
      <c r="O164" s="21" t="s">
        <v>41</v>
      </c>
      <c r="P164" s="21" t="s">
        <v>42</v>
      </c>
      <c r="Q164" s="21" t="s">
        <v>43</v>
      </c>
      <c r="R164" s="21" t="s">
        <v>44</v>
      </c>
      <c r="S164" s="21" t="s">
        <v>45</v>
      </c>
      <c r="T164" s="4"/>
    </row>
    <row r="165" spans="2:69" ht="18" customHeight="1" x14ac:dyDescent="0.4">
      <c r="C165" s="41" t="s">
        <v>350</v>
      </c>
      <c r="D165" s="42"/>
      <c r="E165" s="42"/>
      <c r="F165" s="42"/>
      <c r="G165" s="42"/>
      <c r="H165" s="42"/>
      <c r="I165" s="42"/>
      <c r="J165" s="42"/>
      <c r="K165" s="42"/>
      <c r="L165" s="42"/>
      <c r="M165" s="43"/>
      <c r="N165" s="6"/>
      <c r="O165" s="6"/>
      <c r="P165" s="6"/>
      <c r="Q165" s="6"/>
      <c r="R165" s="6"/>
      <c r="S165" s="6"/>
      <c r="T165" s="9"/>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row>
    <row r="166" spans="2:69" ht="18" customHeight="1" x14ac:dyDescent="0.4">
      <c r="C166" s="45" t="s">
        <v>349</v>
      </c>
      <c r="D166" s="46"/>
      <c r="E166" s="46"/>
      <c r="F166" s="46"/>
      <c r="G166" s="46"/>
      <c r="H166" s="46"/>
      <c r="I166" s="46"/>
      <c r="J166" s="46"/>
      <c r="K166" s="46"/>
      <c r="L166" s="46"/>
      <c r="M166" s="47"/>
      <c r="N166" s="19">
        <v>355</v>
      </c>
      <c r="O166" s="19">
        <v>595</v>
      </c>
      <c r="P166" s="19">
        <v>717</v>
      </c>
      <c r="Q166" s="19">
        <v>223</v>
      </c>
      <c r="R166" s="19">
        <v>152</v>
      </c>
      <c r="S166" s="19">
        <v>18</v>
      </c>
      <c r="T166" s="9">
        <f t="shared" ref="T166:T207" si="13">SUM(N166:S166)</f>
        <v>2060</v>
      </c>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row>
    <row r="167" spans="2:69" ht="18" customHeight="1" x14ac:dyDescent="0.4">
      <c r="C167" s="48"/>
      <c r="D167" s="49"/>
      <c r="E167" s="49"/>
      <c r="F167" s="49"/>
      <c r="G167" s="49"/>
      <c r="H167" s="49"/>
      <c r="I167" s="49"/>
      <c r="J167" s="49"/>
      <c r="K167" s="49"/>
      <c r="L167" s="49"/>
      <c r="M167" s="50"/>
      <c r="N167" s="20">
        <f>N166/2060</f>
        <v>0.17233009708737865</v>
      </c>
      <c r="O167" s="20">
        <f t="shared" ref="O167:R167" si="14">O166/2060</f>
        <v>0.28883495145631066</v>
      </c>
      <c r="P167" s="20">
        <f t="shared" si="14"/>
        <v>0.34805825242718447</v>
      </c>
      <c r="Q167" s="20">
        <f t="shared" si="14"/>
        <v>0.10825242718446602</v>
      </c>
      <c r="R167" s="20">
        <f t="shared" si="14"/>
        <v>7.3786407766990289E-2</v>
      </c>
      <c r="S167" s="20">
        <f>S166/2060</f>
        <v>8.7378640776699032E-3</v>
      </c>
      <c r="T167" s="9"/>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row>
    <row r="168" spans="2:69" ht="18" customHeight="1" x14ac:dyDescent="0.4">
      <c r="C168" s="45" t="s">
        <v>351</v>
      </c>
      <c r="D168" s="46"/>
      <c r="E168" s="46"/>
      <c r="F168" s="46"/>
      <c r="G168" s="46"/>
      <c r="H168" s="46"/>
      <c r="I168" s="46"/>
      <c r="J168" s="46"/>
      <c r="K168" s="46"/>
      <c r="L168" s="46"/>
      <c r="M168" s="47"/>
      <c r="N168" s="19">
        <v>54</v>
      </c>
      <c r="O168" s="19">
        <v>304</v>
      </c>
      <c r="P168" s="19">
        <v>642</v>
      </c>
      <c r="Q168" s="19">
        <v>573</v>
      </c>
      <c r="R168" s="19">
        <v>470</v>
      </c>
      <c r="S168" s="19">
        <v>17</v>
      </c>
      <c r="T168" s="9">
        <f t="shared" si="13"/>
        <v>2060</v>
      </c>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row>
    <row r="169" spans="2:69" ht="18" customHeight="1" x14ac:dyDescent="0.4">
      <c r="C169" s="48"/>
      <c r="D169" s="49"/>
      <c r="E169" s="49"/>
      <c r="F169" s="49"/>
      <c r="G169" s="49"/>
      <c r="H169" s="49"/>
      <c r="I169" s="49"/>
      <c r="J169" s="49"/>
      <c r="K169" s="49"/>
      <c r="L169" s="49"/>
      <c r="M169" s="50"/>
      <c r="N169" s="20">
        <f>N168/2060</f>
        <v>2.621359223300971E-2</v>
      </c>
      <c r="O169" s="20">
        <f t="shared" ref="O169" si="15">O168/2060</f>
        <v>0.14757281553398058</v>
      </c>
      <c r="P169" s="20">
        <f t="shared" ref="P169" si="16">P168/2060</f>
        <v>0.31165048543689322</v>
      </c>
      <c r="Q169" s="20">
        <f t="shared" ref="Q169" si="17">Q168/2060</f>
        <v>0.27815533980582524</v>
      </c>
      <c r="R169" s="20">
        <f t="shared" ref="R169" si="18">R168/2060</f>
        <v>0.22815533980582525</v>
      </c>
      <c r="S169" s="20">
        <f>S168/2060</f>
        <v>8.2524271844660203E-3</v>
      </c>
      <c r="T169" s="9"/>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row>
    <row r="170" spans="2:69" ht="18" customHeight="1" x14ac:dyDescent="0.4">
      <c r="C170" s="45" t="s">
        <v>352</v>
      </c>
      <c r="D170" s="46"/>
      <c r="E170" s="46"/>
      <c r="F170" s="46"/>
      <c r="G170" s="46"/>
      <c r="H170" s="46"/>
      <c r="I170" s="46"/>
      <c r="J170" s="46"/>
      <c r="K170" s="46"/>
      <c r="L170" s="46"/>
      <c r="M170" s="47"/>
      <c r="N170" s="19">
        <v>588</v>
      </c>
      <c r="O170" s="19">
        <v>709</v>
      </c>
      <c r="P170" s="19">
        <v>502</v>
      </c>
      <c r="Q170" s="19">
        <v>148</v>
      </c>
      <c r="R170" s="19">
        <v>105</v>
      </c>
      <c r="S170" s="19">
        <v>8</v>
      </c>
      <c r="T170" s="9">
        <f t="shared" si="13"/>
        <v>2060</v>
      </c>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row>
    <row r="171" spans="2:69" ht="18" customHeight="1" x14ac:dyDescent="0.4">
      <c r="C171" s="48"/>
      <c r="D171" s="49"/>
      <c r="E171" s="49"/>
      <c r="F171" s="49"/>
      <c r="G171" s="49"/>
      <c r="H171" s="49"/>
      <c r="I171" s="49"/>
      <c r="J171" s="49"/>
      <c r="K171" s="49"/>
      <c r="L171" s="49"/>
      <c r="M171" s="50"/>
      <c r="N171" s="20">
        <f>N170/2060</f>
        <v>0.28543689320388349</v>
      </c>
      <c r="O171" s="20">
        <f t="shared" ref="O171" si="19">O170/2060</f>
        <v>0.34417475728155339</v>
      </c>
      <c r="P171" s="20">
        <f t="shared" ref="P171" si="20">P170/2060</f>
        <v>0.24368932038834951</v>
      </c>
      <c r="Q171" s="20">
        <f t="shared" ref="Q171" si="21">Q170/2060</f>
        <v>7.184466019417475E-2</v>
      </c>
      <c r="R171" s="20">
        <f t="shared" ref="R171" si="22">R170/2060</f>
        <v>5.0970873786407765E-2</v>
      </c>
      <c r="S171" s="20">
        <f>S170/2060</f>
        <v>3.8834951456310678E-3</v>
      </c>
      <c r="T171" s="9"/>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row>
    <row r="172" spans="2:69" ht="18" customHeight="1" x14ac:dyDescent="0.4">
      <c r="C172" s="45" t="s">
        <v>353</v>
      </c>
      <c r="D172" s="46"/>
      <c r="E172" s="46"/>
      <c r="F172" s="46"/>
      <c r="G172" s="46"/>
      <c r="H172" s="46"/>
      <c r="I172" s="46"/>
      <c r="J172" s="46"/>
      <c r="K172" s="46"/>
      <c r="L172" s="46"/>
      <c r="M172" s="47"/>
      <c r="N172" s="19">
        <v>74</v>
      </c>
      <c r="O172" s="19">
        <v>150</v>
      </c>
      <c r="P172" s="19">
        <v>807</v>
      </c>
      <c r="Q172" s="19">
        <v>449</v>
      </c>
      <c r="R172" s="19">
        <v>566</v>
      </c>
      <c r="S172" s="19">
        <v>14</v>
      </c>
      <c r="T172" s="9">
        <f t="shared" si="13"/>
        <v>2060</v>
      </c>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row>
    <row r="173" spans="2:69" ht="18" customHeight="1" x14ac:dyDescent="0.4">
      <c r="C173" s="48"/>
      <c r="D173" s="49"/>
      <c r="E173" s="49"/>
      <c r="F173" s="49"/>
      <c r="G173" s="49"/>
      <c r="H173" s="49"/>
      <c r="I173" s="49"/>
      <c r="J173" s="49"/>
      <c r="K173" s="49"/>
      <c r="L173" s="49"/>
      <c r="M173" s="50"/>
      <c r="N173" s="20">
        <f>N172/2060</f>
        <v>3.5922330097087375E-2</v>
      </c>
      <c r="O173" s="20">
        <f t="shared" ref="O173" si="23">O172/2060</f>
        <v>7.281553398058252E-2</v>
      </c>
      <c r="P173" s="20">
        <f t="shared" ref="P173" si="24">P172/2060</f>
        <v>0.39174757281553396</v>
      </c>
      <c r="Q173" s="20">
        <f t="shared" ref="Q173" si="25">Q172/2060</f>
        <v>0.21796116504854368</v>
      </c>
      <c r="R173" s="20">
        <f t="shared" ref="R173" si="26">R172/2060</f>
        <v>0.27475728155339807</v>
      </c>
      <c r="S173" s="20">
        <f>S172/2060</f>
        <v>6.7961165048543689E-3</v>
      </c>
      <c r="T173" s="9"/>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row>
    <row r="174" spans="2:69" ht="18" customHeight="1" x14ac:dyDescent="0.4">
      <c r="C174" s="41" t="s">
        <v>354</v>
      </c>
      <c r="D174" s="42"/>
      <c r="E174" s="42"/>
      <c r="F174" s="42"/>
      <c r="G174" s="42"/>
      <c r="H174" s="42"/>
      <c r="I174" s="42"/>
      <c r="J174" s="42"/>
      <c r="K174" s="42"/>
      <c r="L174" s="42"/>
      <c r="M174" s="43"/>
      <c r="N174" s="6"/>
      <c r="O174" s="6"/>
      <c r="P174" s="6"/>
      <c r="Q174" s="6"/>
      <c r="R174" s="6"/>
      <c r="S174" s="6"/>
      <c r="T174" s="9"/>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row>
    <row r="175" spans="2:69" ht="18" customHeight="1" x14ac:dyDescent="0.4">
      <c r="C175" s="45" t="s">
        <v>355</v>
      </c>
      <c r="D175" s="46"/>
      <c r="E175" s="46"/>
      <c r="F175" s="46"/>
      <c r="G175" s="46"/>
      <c r="H175" s="46"/>
      <c r="I175" s="46"/>
      <c r="J175" s="46"/>
      <c r="K175" s="46"/>
      <c r="L175" s="46"/>
      <c r="M175" s="47"/>
      <c r="N175" s="19">
        <v>1187</v>
      </c>
      <c r="O175" s="19">
        <v>620</v>
      </c>
      <c r="P175" s="19">
        <v>186</v>
      </c>
      <c r="Q175" s="19">
        <v>35</v>
      </c>
      <c r="R175" s="19">
        <v>29</v>
      </c>
      <c r="S175" s="19">
        <v>3</v>
      </c>
      <c r="T175" s="9">
        <f t="shared" si="13"/>
        <v>2060</v>
      </c>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row>
    <row r="176" spans="2:69" ht="18" customHeight="1" x14ac:dyDescent="0.4">
      <c r="C176" s="48"/>
      <c r="D176" s="49"/>
      <c r="E176" s="49"/>
      <c r="F176" s="49"/>
      <c r="G176" s="49"/>
      <c r="H176" s="49"/>
      <c r="I176" s="49"/>
      <c r="J176" s="49"/>
      <c r="K176" s="49"/>
      <c r="L176" s="49"/>
      <c r="M176" s="50"/>
      <c r="N176" s="20">
        <f>N175/2060</f>
        <v>0.57621359223300972</v>
      </c>
      <c r="O176" s="20">
        <f t="shared" ref="O176" si="27">O175/2060</f>
        <v>0.30097087378640774</v>
      </c>
      <c r="P176" s="20">
        <f t="shared" ref="P176" si="28">P175/2060</f>
        <v>9.0291262135922326E-2</v>
      </c>
      <c r="Q176" s="20">
        <f t="shared" ref="Q176" si="29">Q175/2060</f>
        <v>1.6990291262135922E-2</v>
      </c>
      <c r="R176" s="20">
        <f t="shared" ref="R176" si="30">R175/2060</f>
        <v>1.4077669902912621E-2</v>
      </c>
      <c r="S176" s="20">
        <f>S175/2060</f>
        <v>1.4563106796116505E-3</v>
      </c>
      <c r="T176" s="9"/>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row>
    <row r="177" spans="3:69" ht="18" customHeight="1" x14ac:dyDescent="0.4">
      <c r="C177" s="45" t="s">
        <v>356</v>
      </c>
      <c r="D177" s="46"/>
      <c r="E177" s="46"/>
      <c r="F177" s="46"/>
      <c r="G177" s="46"/>
      <c r="H177" s="46"/>
      <c r="I177" s="46"/>
      <c r="J177" s="46"/>
      <c r="K177" s="46"/>
      <c r="L177" s="46"/>
      <c r="M177" s="47"/>
      <c r="N177" s="19">
        <v>668</v>
      </c>
      <c r="O177" s="19">
        <v>777</v>
      </c>
      <c r="P177" s="19">
        <v>512</v>
      </c>
      <c r="Q177" s="19">
        <v>58</v>
      </c>
      <c r="R177" s="19">
        <v>42</v>
      </c>
      <c r="S177" s="19">
        <v>3</v>
      </c>
      <c r="T177" s="9">
        <f t="shared" si="13"/>
        <v>2060</v>
      </c>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row>
    <row r="178" spans="3:69" ht="18" customHeight="1" x14ac:dyDescent="0.4">
      <c r="C178" s="48"/>
      <c r="D178" s="49"/>
      <c r="E178" s="49"/>
      <c r="F178" s="49"/>
      <c r="G178" s="49"/>
      <c r="H178" s="49"/>
      <c r="I178" s="49"/>
      <c r="J178" s="49"/>
      <c r="K178" s="49"/>
      <c r="L178" s="49"/>
      <c r="M178" s="50"/>
      <c r="N178" s="20">
        <f>N177/2060</f>
        <v>0.32427184466019415</v>
      </c>
      <c r="O178" s="20">
        <f t="shared" ref="O178" si="31">O177/2060</f>
        <v>0.37718446601941746</v>
      </c>
      <c r="P178" s="20">
        <f t="shared" ref="P178" si="32">P177/2060</f>
        <v>0.24854368932038834</v>
      </c>
      <c r="Q178" s="20">
        <f t="shared" ref="Q178" si="33">Q177/2060</f>
        <v>2.8155339805825241E-2</v>
      </c>
      <c r="R178" s="20">
        <f t="shared" ref="R178" si="34">R177/2060</f>
        <v>2.0388349514563107E-2</v>
      </c>
      <c r="S178" s="20">
        <f>S177/2060</f>
        <v>1.4563106796116505E-3</v>
      </c>
      <c r="T178" s="9"/>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row>
    <row r="179" spans="3:69" ht="18" customHeight="1" x14ac:dyDescent="0.4">
      <c r="C179" s="45" t="s">
        <v>357</v>
      </c>
      <c r="D179" s="46"/>
      <c r="E179" s="46"/>
      <c r="F179" s="46"/>
      <c r="G179" s="46"/>
      <c r="H179" s="46"/>
      <c r="I179" s="46"/>
      <c r="J179" s="46"/>
      <c r="K179" s="46"/>
      <c r="L179" s="46"/>
      <c r="M179" s="47"/>
      <c r="N179" s="19">
        <v>640</v>
      </c>
      <c r="O179" s="19">
        <v>762</v>
      </c>
      <c r="P179" s="19">
        <v>492</v>
      </c>
      <c r="Q179" s="19">
        <v>100</v>
      </c>
      <c r="R179" s="19">
        <v>63</v>
      </c>
      <c r="S179" s="19">
        <v>3</v>
      </c>
      <c r="T179" s="9">
        <f t="shared" si="13"/>
        <v>2060</v>
      </c>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row>
    <row r="180" spans="3:69" ht="18" customHeight="1" x14ac:dyDescent="0.4">
      <c r="C180" s="48"/>
      <c r="D180" s="49"/>
      <c r="E180" s="49"/>
      <c r="F180" s="49"/>
      <c r="G180" s="49"/>
      <c r="H180" s="49"/>
      <c r="I180" s="49"/>
      <c r="J180" s="49"/>
      <c r="K180" s="49"/>
      <c r="L180" s="49"/>
      <c r="M180" s="50"/>
      <c r="N180" s="20">
        <f>N179/2060</f>
        <v>0.31067961165048541</v>
      </c>
      <c r="O180" s="20">
        <f t="shared" ref="O180" si="35">O179/2060</f>
        <v>0.36990291262135921</v>
      </c>
      <c r="P180" s="20">
        <f t="shared" ref="P180" si="36">P179/2060</f>
        <v>0.23883495145631067</v>
      </c>
      <c r="Q180" s="20">
        <f t="shared" ref="Q180" si="37">Q179/2060</f>
        <v>4.8543689320388349E-2</v>
      </c>
      <c r="R180" s="20">
        <f t="shared" ref="R180" si="38">R179/2060</f>
        <v>3.0582524271844661E-2</v>
      </c>
      <c r="S180" s="20">
        <f>S179/2060</f>
        <v>1.4563106796116505E-3</v>
      </c>
      <c r="T180" s="9"/>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row>
    <row r="181" spans="3:69" ht="18" customHeight="1" x14ac:dyDescent="0.4">
      <c r="C181" s="45" t="s">
        <v>358</v>
      </c>
      <c r="D181" s="46"/>
      <c r="E181" s="46"/>
      <c r="F181" s="46"/>
      <c r="G181" s="46"/>
      <c r="H181" s="46"/>
      <c r="I181" s="46"/>
      <c r="J181" s="46"/>
      <c r="K181" s="46"/>
      <c r="L181" s="46"/>
      <c r="M181" s="47"/>
      <c r="N181" s="19">
        <v>227</v>
      </c>
      <c r="O181" s="19">
        <v>594</v>
      </c>
      <c r="P181" s="19">
        <v>840</v>
      </c>
      <c r="Q181" s="19">
        <v>196</v>
      </c>
      <c r="R181" s="19">
        <v>200</v>
      </c>
      <c r="S181" s="19">
        <v>3</v>
      </c>
      <c r="T181" s="9">
        <f t="shared" si="13"/>
        <v>2060</v>
      </c>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row>
    <row r="182" spans="3:69" ht="18" customHeight="1" x14ac:dyDescent="0.4">
      <c r="C182" s="48"/>
      <c r="D182" s="49"/>
      <c r="E182" s="49"/>
      <c r="F182" s="49"/>
      <c r="G182" s="49"/>
      <c r="H182" s="49"/>
      <c r="I182" s="49"/>
      <c r="J182" s="49"/>
      <c r="K182" s="49"/>
      <c r="L182" s="49"/>
      <c r="M182" s="50"/>
      <c r="N182" s="20">
        <f>N181/2060</f>
        <v>0.11019417475728155</v>
      </c>
      <c r="O182" s="20">
        <f t="shared" ref="O182" si="39">O181/2060</f>
        <v>0.28834951456310681</v>
      </c>
      <c r="P182" s="20">
        <f t="shared" ref="P182" si="40">P181/2060</f>
        <v>0.40776699029126212</v>
      </c>
      <c r="Q182" s="20">
        <f t="shared" ref="Q182" si="41">Q181/2060</f>
        <v>9.5145631067961159E-2</v>
      </c>
      <c r="R182" s="20">
        <f t="shared" ref="R182" si="42">R181/2060</f>
        <v>9.7087378640776698E-2</v>
      </c>
      <c r="S182" s="20">
        <f>S181/2060</f>
        <v>1.4563106796116505E-3</v>
      </c>
      <c r="T182" s="9"/>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row>
    <row r="183" spans="3:69" ht="18" customHeight="1" x14ac:dyDescent="0.4">
      <c r="C183" s="45" t="s">
        <v>359</v>
      </c>
      <c r="D183" s="46"/>
      <c r="E183" s="46"/>
      <c r="F183" s="46"/>
      <c r="G183" s="46"/>
      <c r="H183" s="46"/>
      <c r="I183" s="46"/>
      <c r="J183" s="46"/>
      <c r="K183" s="46"/>
      <c r="L183" s="46"/>
      <c r="M183" s="47"/>
      <c r="N183" s="19">
        <v>240</v>
      </c>
      <c r="O183" s="19">
        <v>638</v>
      </c>
      <c r="P183" s="19">
        <v>872</v>
      </c>
      <c r="Q183" s="19">
        <v>174</v>
      </c>
      <c r="R183" s="19">
        <v>132</v>
      </c>
      <c r="S183" s="19">
        <v>4</v>
      </c>
      <c r="T183" s="9">
        <f t="shared" si="13"/>
        <v>2060</v>
      </c>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row>
    <row r="184" spans="3:69" ht="18" customHeight="1" x14ac:dyDescent="0.4">
      <c r="C184" s="48"/>
      <c r="D184" s="49"/>
      <c r="E184" s="49"/>
      <c r="F184" s="49"/>
      <c r="G184" s="49"/>
      <c r="H184" s="49"/>
      <c r="I184" s="49"/>
      <c r="J184" s="49"/>
      <c r="K184" s="49"/>
      <c r="L184" s="49"/>
      <c r="M184" s="50"/>
      <c r="N184" s="20">
        <f>N183/2060</f>
        <v>0.11650485436893204</v>
      </c>
      <c r="O184" s="20">
        <f t="shared" ref="O184" si="43">O183/2060</f>
        <v>0.30970873786407765</v>
      </c>
      <c r="P184" s="20">
        <f t="shared" ref="P184" si="44">P183/2060</f>
        <v>0.42330097087378643</v>
      </c>
      <c r="Q184" s="20">
        <f t="shared" ref="Q184" si="45">Q183/2060</f>
        <v>8.4466019417475724E-2</v>
      </c>
      <c r="R184" s="20">
        <f t="shared" ref="R184" si="46">R183/2060</f>
        <v>6.4077669902912623E-2</v>
      </c>
      <c r="S184" s="20">
        <f>S183/2060</f>
        <v>1.9417475728155339E-3</v>
      </c>
      <c r="T184" s="9"/>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row>
    <row r="185" spans="3:69" ht="18" customHeight="1" x14ac:dyDescent="0.4">
      <c r="C185" s="41" t="s">
        <v>360</v>
      </c>
      <c r="D185" s="42"/>
      <c r="E185" s="42"/>
      <c r="F185" s="42"/>
      <c r="G185" s="42"/>
      <c r="H185" s="42"/>
      <c r="I185" s="42"/>
      <c r="J185" s="42"/>
      <c r="K185" s="42"/>
      <c r="L185" s="42"/>
      <c r="M185" s="43"/>
      <c r="N185" s="6"/>
      <c r="O185" s="6"/>
      <c r="P185" s="6"/>
      <c r="Q185" s="6"/>
      <c r="R185" s="6"/>
      <c r="S185" s="6"/>
      <c r="T185" s="9"/>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row>
    <row r="186" spans="3:69" ht="18" customHeight="1" x14ac:dyDescent="0.4">
      <c r="C186" s="45" t="s">
        <v>361</v>
      </c>
      <c r="D186" s="46"/>
      <c r="E186" s="46"/>
      <c r="F186" s="46"/>
      <c r="G186" s="46"/>
      <c r="H186" s="46"/>
      <c r="I186" s="46"/>
      <c r="J186" s="46"/>
      <c r="K186" s="46"/>
      <c r="L186" s="46"/>
      <c r="M186" s="47"/>
      <c r="N186" s="19">
        <v>424</v>
      </c>
      <c r="O186" s="19">
        <v>864</v>
      </c>
      <c r="P186" s="19">
        <v>583</v>
      </c>
      <c r="Q186" s="19">
        <v>114</v>
      </c>
      <c r="R186" s="19">
        <v>69</v>
      </c>
      <c r="S186" s="19">
        <v>6</v>
      </c>
      <c r="T186" s="9">
        <f t="shared" si="13"/>
        <v>2060</v>
      </c>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row>
    <row r="187" spans="3:69" ht="18" customHeight="1" x14ac:dyDescent="0.4">
      <c r="C187" s="48"/>
      <c r="D187" s="49"/>
      <c r="E187" s="49"/>
      <c r="F187" s="49"/>
      <c r="G187" s="49"/>
      <c r="H187" s="49"/>
      <c r="I187" s="49"/>
      <c r="J187" s="49"/>
      <c r="K187" s="49"/>
      <c r="L187" s="49"/>
      <c r="M187" s="50"/>
      <c r="N187" s="20">
        <f>N186/2060</f>
        <v>0.2058252427184466</v>
      </c>
      <c r="O187" s="20">
        <f t="shared" ref="O187" si="47">O186/2060</f>
        <v>0.41941747572815535</v>
      </c>
      <c r="P187" s="20">
        <f t="shared" ref="P187" si="48">P186/2060</f>
        <v>0.28300970873786407</v>
      </c>
      <c r="Q187" s="20">
        <f t="shared" ref="Q187" si="49">Q186/2060</f>
        <v>5.533980582524272E-2</v>
      </c>
      <c r="R187" s="20">
        <f t="shared" ref="R187" si="50">R186/2060</f>
        <v>3.3495145631067959E-2</v>
      </c>
      <c r="S187" s="20">
        <f>S186/2060</f>
        <v>2.9126213592233011E-3</v>
      </c>
      <c r="T187" s="9"/>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row>
    <row r="188" spans="3:69" ht="18" customHeight="1" x14ac:dyDescent="0.4">
      <c r="C188" s="45" t="s">
        <v>362</v>
      </c>
      <c r="D188" s="46"/>
      <c r="E188" s="46"/>
      <c r="F188" s="46"/>
      <c r="G188" s="46"/>
      <c r="H188" s="46"/>
      <c r="I188" s="46"/>
      <c r="J188" s="46"/>
      <c r="K188" s="46"/>
      <c r="L188" s="46"/>
      <c r="M188" s="47"/>
      <c r="N188" s="19">
        <v>294</v>
      </c>
      <c r="O188" s="19">
        <v>785</v>
      </c>
      <c r="P188" s="19">
        <v>693</v>
      </c>
      <c r="Q188" s="19">
        <v>182</v>
      </c>
      <c r="R188" s="19">
        <v>106</v>
      </c>
      <c r="S188" s="19">
        <v>0</v>
      </c>
      <c r="T188" s="9">
        <f t="shared" si="13"/>
        <v>2060</v>
      </c>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row>
    <row r="189" spans="3:69" ht="18" customHeight="1" x14ac:dyDescent="0.4">
      <c r="C189" s="48"/>
      <c r="D189" s="49"/>
      <c r="E189" s="49"/>
      <c r="F189" s="49"/>
      <c r="G189" s="49"/>
      <c r="H189" s="49"/>
      <c r="I189" s="49"/>
      <c r="J189" s="49"/>
      <c r="K189" s="49"/>
      <c r="L189" s="49"/>
      <c r="M189" s="50"/>
      <c r="N189" s="20">
        <f>N188/2060</f>
        <v>0.14271844660194175</v>
      </c>
      <c r="O189" s="20">
        <f t="shared" ref="O189" si="51">O188/2060</f>
        <v>0.38106796116504854</v>
      </c>
      <c r="P189" s="20">
        <f t="shared" ref="P189" si="52">P188/2060</f>
        <v>0.33640776699029123</v>
      </c>
      <c r="Q189" s="20">
        <f t="shared" ref="Q189" si="53">Q188/2060</f>
        <v>8.8349514563106801E-2</v>
      </c>
      <c r="R189" s="20">
        <f t="shared" ref="R189" si="54">R188/2060</f>
        <v>5.145631067961165E-2</v>
      </c>
      <c r="S189" s="20">
        <f>S188/2060</f>
        <v>0</v>
      </c>
      <c r="T189" s="9"/>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row>
    <row r="190" spans="3:69" ht="18" customHeight="1" x14ac:dyDescent="0.4">
      <c r="C190" s="45" t="s">
        <v>363</v>
      </c>
      <c r="D190" s="46"/>
      <c r="E190" s="46"/>
      <c r="F190" s="46"/>
      <c r="G190" s="46"/>
      <c r="H190" s="46"/>
      <c r="I190" s="46"/>
      <c r="J190" s="46"/>
      <c r="K190" s="46"/>
      <c r="L190" s="46"/>
      <c r="M190" s="47"/>
      <c r="N190" s="19">
        <v>250</v>
      </c>
      <c r="O190" s="19">
        <v>824</v>
      </c>
      <c r="P190" s="19">
        <v>764</v>
      </c>
      <c r="Q190" s="19">
        <v>155</v>
      </c>
      <c r="R190" s="19">
        <v>63</v>
      </c>
      <c r="S190" s="19">
        <v>4</v>
      </c>
      <c r="T190" s="9">
        <f t="shared" si="13"/>
        <v>2060</v>
      </c>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row>
    <row r="191" spans="3:69" ht="18" customHeight="1" x14ac:dyDescent="0.4">
      <c r="C191" s="48"/>
      <c r="D191" s="49"/>
      <c r="E191" s="49"/>
      <c r="F191" s="49"/>
      <c r="G191" s="49"/>
      <c r="H191" s="49"/>
      <c r="I191" s="49"/>
      <c r="J191" s="49"/>
      <c r="K191" s="49"/>
      <c r="L191" s="49"/>
      <c r="M191" s="50"/>
      <c r="N191" s="20">
        <f>N190/2060</f>
        <v>0.12135922330097088</v>
      </c>
      <c r="O191" s="20">
        <f t="shared" ref="O191" si="55">O190/2060</f>
        <v>0.4</v>
      </c>
      <c r="P191" s="20">
        <f t="shared" ref="P191" si="56">P190/2060</f>
        <v>0.37087378640776697</v>
      </c>
      <c r="Q191" s="20">
        <f t="shared" ref="Q191" si="57">Q190/2060</f>
        <v>7.5242718446601936E-2</v>
      </c>
      <c r="R191" s="20">
        <f t="shared" ref="R191" si="58">R190/2060</f>
        <v>3.0582524271844661E-2</v>
      </c>
      <c r="S191" s="20">
        <f>S190/2060</f>
        <v>1.9417475728155339E-3</v>
      </c>
      <c r="T191" s="9"/>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row>
    <row r="192" spans="3:69" ht="18" customHeight="1" x14ac:dyDescent="0.4">
      <c r="C192" s="45" t="s">
        <v>364</v>
      </c>
      <c r="D192" s="46"/>
      <c r="E192" s="46"/>
      <c r="F192" s="46"/>
      <c r="G192" s="46"/>
      <c r="H192" s="46"/>
      <c r="I192" s="46"/>
      <c r="J192" s="46"/>
      <c r="K192" s="46"/>
      <c r="L192" s="46"/>
      <c r="M192" s="47"/>
      <c r="N192" s="19">
        <v>188</v>
      </c>
      <c r="O192" s="19">
        <v>579</v>
      </c>
      <c r="P192" s="19">
        <v>962</v>
      </c>
      <c r="Q192" s="19">
        <v>213</v>
      </c>
      <c r="R192" s="19">
        <v>112</v>
      </c>
      <c r="S192" s="19">
        <v>6</v>
      </c>
      <c r="T192" s="9">
        <f t="shared" si="13"/>
        <v>2060</v>
      </c>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row>
    <row r="193" spans="3:69" ht="18" customHeight="1" x14ac:dyDescent="0.4">
      <c r="C193" s="48"/>
      <c r="D193" s="49"/>
      <c r="E193" s="49"/>
      <c r="F193" s="49"/>
      <c r="G193" s="49"/>
      <c r="H193" s="49"/>
      <c r="I193" s="49"/>
      <c r="J193" s="49"/>
      <c r="K193" s="49"/>
      <c r="L193" s="49"/>
      <c r="M193" s="50"/>
      <c r="N193" s="20">
        <f>N192/2060</f>
        <v>9.1262135922330095E-2</v>
      </c>
      <c r="O193" s="20">
        <f t="shared" ref="O193" si="59">O192/2060</f>
        <v>0.28106796116504856</v>
      </c>
      <c r="P193" s="20">
        <f t="shared" ref="P193" si="60">P192/2060</f>
        <v>0.46699029126213593</v>
      </c>
      <c r="Q193" s="20">
        <f t="shared" ref="Q193" si="61">Q192/2060</f>
        <v>0.10339805825242719</v>
      </c>
      <c r="R193" s="20">
        <f t="shared" ref="R193" si="62">R192/2060</f>
        <v>5.4368932038834951E-2</v>
      </c>
      <c r="S193" s="20">
        <f>S192/2060</f>
        <v>2.9126213592233011E-3</v>
      </c>
      <c r="T193" s="9"/>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row>
    <row r="194" spans="3:69" ht="18" customHeight="1" x14ac:dyDescent="0.4">
      <c r="C194" s="45" t="s">
        <v>365</v>
      </c>
      <c r="D194" s="46"/>
      <c r="E194" s="46"/>
      <c r="F194" s="46"/>
      <c r="G194" s="46"/>
      <c r="H194" s="46"/>
      <c r="I194" s="46"/>
      <c r="J194" s="46"/>
      <c r="K194" s="46"/>
      <c r="L194" s="46"/>
      <c r="M194" s="47"/>
      <c r="N194" s="19">
        <v>62</v>
      </c>
      <c r="O194" s="19">
        <v>302</v>
      </c>
      <c r="P194" s="19">
        <v>805</v>
      </c>
      <c r="Q194" s="19">
        <v>515</v>
      </c>
      <c r="R194" s="19">
        <v>372</v>
      </c>
      <c r="S194" s="19">
        <v>4</v>
      </c>
      <c r="T194" s="9">
        <f t="shared" si="13"/>
        <v>2060</v>
      </c>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row>
    <row r="195" spans="3:69" ht="18" customHeight="1" x14ac:dyDescent="0.4">
      <c r="C195" s="48"/>
      <c r="D195" s="49"/>
      <c r="E195" s="49"/>
      <c r="F195" s="49"/>
      <c r="G195" s="49"/>
      <c r="H195" s="49"/>
      <c r="I195" s="49"/>
      <c r="J195" s="49"/>
      <c r="K195" s="49"/>
      <c r="L195" s="49"/>
      <c r="M195" s="50"/>
      <c r="N195" s="20">
        <f>N194/2060</f>
        <v>3.0097087378640777E-2</v>
      </c>
      <c r="O195" s="20">
        <f t="shared" ref="O195" si="63">O194/2060</f>
        <v>0.14660194174757282</v>
      </c>
      <c r="P195" s="20">
        <f t="shared" ref="P195" si="64">P194/2060</f>
        <v>0.39077669902912621</v>
      </c>
      <c r="Q195" s="20">
        <f t="shared" ref="Q195" si="65">Q194/2060</f>
        <v>0.25</v>
      </c>
      <c r="R195" s="20">
        <f t="shared" ref="R195" si="66">R194/2060</f>
        <v>0.18058252427184465</v>
      </c>
      <c r="S195" s="20">
        <f>S194/2060</f>
        <v>1.9417475728155339E-3</v>
      </c>
      <c r="T195" s="9"/>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row>
    <row r="196" spans="3:69" ht="18" customHeight="1" x14ac:dyDescent="0.4">
      <c r="C196" s="45" t="s">
        <v>366</v>
      </c>
      <c r="D196" s="46"/>
      <c r="E196" s="46"/>
      <c r="F196" s="46"/>
      <c r="G196" s="46"/>
      <c r="H196" s="46"/>
      <c r="I196" s="46"/>
      <c r="J196" s="46"/>
      <c r="K196" s="46"/>
      <c r="L196" s="46"/>
      <c r="M196" s="47"/>
      <c r="N196" s="19">
        <v>510</v>
      </c>
      <c r="O196" s="19">
        <v>940</v>
      </c>
      <c r="P196" s="19">
        <v>445</v>
      </c>
      <c r="Q196" s="19">
        <v>110</v>
      </c>
      <c r="R196" s="19">
        <v>54</v>
      </c>
      <c r="S196" s="19">
        <v>1</v>
      </c>
      <c r="T196" s="9">
        <f t="shared" si="13"/>
        <v>2060</v>
      </c>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row>
    <row r="197" spans="3:69" ht="18" customHeight="1" x14ac:dyDescent="0.4">
      <c r="C197" s="48"/>
      <c r="D197" s="49"/>
      <c r="E197" s="49"/>
      <c r="F197" s="49"/>
      <c r="G197" s="49"/>
      <c r="H197" s="49"/>
      <c r="I197" s="49"/>
      <c r="J197" s="49"/>
      <c r="K197" s="49"/>
      <c r="L197" s="49"/>
      <c r="M197" s="50"/>
      <c r="N197" s="20">
        <f>N196/2060</f>
        <v>0.24757281553398058</v>
      </c>
      <c r="O197" s="20">
        <f t="shared" ref="O197" si="67">O196/2060</f>
        <v>0.4563106796116505</v>
      </c>
      <c r="P197" s="20">
        <f t="shared" ref="P197" si="68">P196/2060</f>
        <v>0.21601941747572814</v>
      </c>
      <c r="Q197" s="20">
        <f t="shared" ref="Q197" si="69">Q196/2060</f>
        <v>5.3398058252427182E-2</v>
      </c>
      <c r="R197" s="20">
        <f t="shared" ref="R197" si="70">R196/2060</f>
        <v>2.621359223300971E-2</v>
      </c>
      <c r="S197" s="20">
        <f>S196/2060</f>
        <v>4.8543689320388347E-4</v>
      </c>
      <c r="T197" s="9"/>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row>
    <row r="198" spans="3:69" ht="18" customHeight="1" x14ac:dyDescent="0.4">
      <c r="C198" s="41" t="s">
        <v>367</v>
      </c>
      <c r="D198" s="42"/>
      <c r="E198" s="42"/>
      <c r="F198" s="42"/>
      <c r="G198" s="42"/>
      <c r="H198" s="42"/>
      <c r="I198" s="42"/>
      <c r="J198" s="42"/>
      <c r="K198" s="42"/>
      <c r="L198" s="42"/>
      <c r="M198" s="43"/>
      <c r="N198" s="6"/>
      <c r="O198" s="6"/>
      <c r="P198" s="6"/>
      <c r="Q198" s="6"/>
      <c r="R198" s="6"/>
      <c r="S198" s="6"/>
      <c r="T198" s="9"/>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row>
    <row r="199" spans="3:69" ht="18" customHeight="1" x14ac:dyDescent="0.4">
      <c r="C199" s="45" t="s">
        <v>368</v>
      </c>
      <c r="D199" s="46"/>
      <c r="E199" s="46"/>
      <c r="F199" s="46"/>
      <c r="G199" s="46"/>
      <c r="H199" s="46"/>
      <c r="I199" s="46"/>
      <c r="J199" s="46"/>
      <c r="K199" s="46"/>
      <c r="L199" s="46"/>
      <c r="M199" s="47"/>
      <c r="N199" s="19">
        <v>921</v>
      </c>
      <c r="O199" s="19">
        <v>850</v>
      </c>
      <c r="P199" s="19">
        <v>238</v>
      </c>
      <c r="Q199" s="19">
        <v>28</v>
      </c>
      <c r="R199" s="19">
        <v>22</v>
      </c>
      <c r="S199" s="19">
        <v>1</v>
      </c>
      <c r="T199" s="9">
        <f t="shared" si="13"/>
        <v>2060</v>
      </c>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row>
    <row r="200" spans="3:69" ht="18" customHeight="1" x14ac:dyDescent="0.4">
      <c r="C200" s="48"/>
      <c r="D200" s="49"/>
      <c r="E200" s="49"/>
      <c r="F200" s="49"/>
      <c r="G200" s="49"/>
      <c r="H200" s="49"/>
      <c r="I200" s="49"/>
      <c r="J200" s="49"/>
      <c r="K200" s="49"/>
      <c r="L200" s="49"/>
      <c r="M200" s="50"/>
      <c r="N200" s="20">
        <f>N199/2060</f>
        <v>0.44708737864077669</v>
      </c>
      <c r="O200" s="20">
        <f t="shared" ref="O200" si="71">O199/2060</f>
        <v>0.41262135922330095</v>
      </c>
      <c r="P200" s="20">
        <f t="shared" ref="P200" si="72">P199/2060</f>
        <v>0.11553398058252427</v>
      </c>
      <c r="Q200" s="20">
        <f t="shared" ref="Q200" si="73">Q199/2060</f>
        <v>1.3592233009708738E-2</v>
      </c>
      <c r="R200" s="20">
        <f t="shared" ref="R200" si="74">R199/2060</f>
        <v>1.0679611650485437E-2</v>
      </c>
      <c r="S200" s="20">
        <f>S199/2060</f>
        <v>4.8543689320388347E-4</v>
      </c>
      <c r="T200" s="9"/>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row>
    <row r="201" spans="3:69" ht="18" customHeight="1" x14ac:dyDescent="0.4">
      <c r="C201" s="45" t="s">
        <v>369</v>
      </c>
      <c r="D201" s="46"/>
      <c r="E201" s="46"/>
      <c r="F201" s="46"/>
      <c r="G201" s="46"/>
      <c r="H201" s="46"/>
      <c r="I201" s="46"/>
      <c r="J201" s="46"/>
      <c r="K201" s="46"/>
      <c r="L201" s="46"/>
      <c r="M201" s="47"/>
      <c r="N201" s="19">
        <v>293</v>
      </c>
      <c r="O201" s="19">
        <v>761</v>
      </c>
      <c r="P201" s="19">
        <v>817</v>
      </c>
      <c r="Q201" s="19">
        <v>126</v>
      </c>
      <c r="R201" s="19">
        <v>59</v>
      </c>
      <c r="S201" s="19">
        <v>4</v>
      </c>
      <c r="T201" s="9">
        <f t="shared" si="13"/>
        <v>2060</v>
      </c>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row>
    <row r="202" spans="3:69" ht="18" customHeight="1" x14ac:dyDescent="0.4">
      <c r="C202" s="48"/>
      <c r="D202" s="49"/>
      <c r="E202" s="49"/>
      <c r="F202" s="49"/>
      <c r="G202" s="49"/>
      <c r="H202" s="49"/>
      <c r="I202" s="49"/>
      <c r="J202" s="49"/>
      <c r="K202" s="49"/>
      <c r="L202" s="49"/>
      <c r="M202" s="50"/>
      <c r="N202" s="20">
        <f>N201/2060</f>
        <v>0.14223300970873787</v>
      </c>
      <c r="O202" s="20">
        <f t="shared" ref="O202" si="75">O201/2060</f>
        <v>0.36941747572815536</v>
      </c>
      <c r="P202" s="20">
        <f t="shared" ref="P202" si="76">P201/2060</f>
        <v>0.39660194174757279</v>
      </c>
      <c r="Q202" s="20">
        <f t="shared" ref="Q202" si="77">Q201/2060</f>
        <v>6.1165048543689322E-2</v>
      </c>
      <c r="R202" s="20">
        <f t="shared" ref="R202" si="78">R201/2060</f>
        <v>2.8640776699029126E-2</v>
      </c>
      <c r="S202" s="20">
        <f>S201/2060</f>
        <v>1.9417475728155339E-3</v>
      </c>
      <c r="T202" s="9"/>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row>
    <row r="203" spans="3:69" ht="18" customHeight="1" x14ac:dyDescent="0.4">
      <c r="C203" s="45" t="s">
        <v>370</v>
      </c>
      <c r="D203" s="46"/>
      <c r="E203" s="46"/>
      <c r="F203" s="46"/>
      <c r="G203" s="46"/>
      <c r="H203" s="46"/>
      <c r="I203" s="46"/>
      <c r="J203" s="46"/>
      <c r="K203" s="46"/>
      <c r="L203" s="46"/>
      <c r="M203" s="47"/>
      <c r="N203" s="19">
        <v>522</v>
      </c>
      <c r="O203" s="19">
        <v>875</v>
      </c>
      <c r="P203" s="19">
        <v>502</v>
      </c>
      <c r="Q203" s="19">
        <v>88</v>
      </c>
      <c r="R203" s="19">
        <v>67</v>
      </c>
      <c r="S203" s="19">
        <v>6</v>
      </c>
      <c r="T203" s="9">
        <f t="shared" si="13"/>
        <v>2060</v>
      </c>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row>
    <row r="204" spans="3:69" ht="18" customHeight="1" x14ac:dyDescent="0.4">
      <c r="C204" s="48"/>
      <c r="D204" s="49"/>
      <c r="E204" s="49"/>
      <c r="F204" s="49"/>
      <c r="G204" s="49"/>
      <c r="H204" s="49"/>
      <c r="I204" s="49"/>
      <c r="J204" s="49"/>
      <c r="K204" s="49"/>
      <c r="L204" s="49"/>
      <c r="M204" s="50"/>
      <c r="N204" s="20">
        <f>N203/2060</f>
        <v>0.25339805825242717</v>
      </c>
      <c r="O204" s="20">
        <f t="shared" ref="O204" si="79">O203/2060</f>
        <v>0.42475728155339804</v>
      </c>
      <c r="P204" s="20">
        <f t="shared" ref="P204" si="80">P203/2060</f>
        <v>0.24368932038834951</v>
      </c>
      <c r="Q204" s="20">
        <f t="shared" ref="Q204" si="81">Q203/2060</f>
        <v>4.2718446601941747E-2</v>
      </c>
      <c r="R204" s="20">
        <f t="shared" ref="R204" si="82">R203/2060</f>
        <v>3.2524271844660196E-2</v>
      </c>
      <c r="S204" s="20">
        <f>S203/2060</f>
        <v>2.9126213592233011E-3</v>
      </c>
      <c r="T204" s="9"/>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row>
    <row r="205" spans="3:69" ht="18" customHeight="1" x14ac:dyDescent="0.4">
      <c r="C205" s="45" t="s">
        <v>371</v>
      </c>
      <c r="D205" s="46"/>
      <c r="E205" s="46"/>
      <c r="F205" s="46"/>
      <c r="G205" s="46"/>
      <c r="H205" s="46"/>
      <c r="I205" s="46"/>
      <c r="J205" s="46"/>
      <c r="K205" s="46"/>
      <c r="L205" s="46"/>
      <c r="M205" s="47"/>
      <c r="N205" s="19">
        <v>209</v>
      </c>
      <c r="O205" s="19">
        <v>556</v>
      </c>
      <c r="P205" s="19">
        <v>882</v>
      </c>
      <c r="Q205" s="19">
        <v>285</v>
      </c>
      <c r="R205" s="19">
        <v>121</v>
      </c>
      <c r="S205" s="19">
        <v>7</v>
      </c>
      <c r="T205" s="9">
        <f t="shared" si="13"/>
        <v>2060</v>
      </c>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row>
    <row r="206" spans="3:69" ht="18" customHeight="1" x14ac:dyDescent="0.4">
      <c r="C206" s="48"/>
      <c r="D206" s="49"/>
      <c r="E206" s="49"/>
      <c r="F206" s="49"/>
      <c r="G206" s="49"/>
      <c r="H206" s="49"/>
      <c r="I206" s="49"/>
      <c r="J206" s="49"/>
      <c r="K206" s="49"/>
      <c r="L206" s="49"/>
      <c r="M206" s="50"/>
      <c r="N206" s="20">
        <f>N205/2060</f>
        <v>0.10145631067961165</v>
      </c>
      <c r="O206" s="20">
        <f t="shared" ref="O206" si="83">O205/2060</f>
        <v>0.26990291262135924</v>
      </c>
      <c r="P206" s="20">
        <f t="shared" ref="P206" si="84">P205/2060</f>
        <v>0.42815533980582526</v>
      </c>
      <c r="Q206" s="20">
        <f t="shared" ref="Q206" si="85">Q205/2060</f>
        <v>0.13834951456310679</v>
      </c>
      <c r="R206" s="20">
        <f t="shared" ref="R206" si="86">R205/2060</f>
        <v>5.8737864077669906E-2</v>
      </c>
      <c r="S206" s="20">
        <f>S205/2060</f>
        <v>3.3980582524271844E-3</v>
      </c>
      <c r="T206" s="9"/>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row>
    <row r="207" spans="3:69" ht="18" customHeight="1" x14ac:dyDescent="0.4">
      <c r="C207" s="45" t="s">
        <v>372</v>
      </c>
      <c r="D207" s="46"/>
      <c r="E207" s="46"/>
      <c r="F207" s="46"/>
      <c r="G207" s="46"/>
      <c r="H207" s="46"/>
      <c r="I207" s="46"/>
      <c r="J207" s="46"/>
      <c r="K207" s="46"/>
      <c r="L207" s="46"/>
      <c r="M207" s="47"/>
      <c r="N207" s="19">
        <v>187</v>
      </c>
      <c r="O207" s="19">
        <v>530</v>
      </c>
      <c r="P207" s="19">
        <v>781</v>
      </c>
      <c r="Q207" s="19">
        <v>382</v>
      </c>
      <c r="R207" s="19">
        <v>174</v>
      </c>
      <c r="S207" s="19">
        <v>6</v>
      </c>
      <c r="T207" s="9">
        <f t="shared" si="13"/>
        <v>2060</v>
      </c>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row>
    <row r="208" spans="3:69" ht="18" customHeight="1" x14ac:dyDescent="0.4">
      <c r="C208" s="48"/>
      <c r="D208" s="49"/>
      <c r="E208" s="49"/>
      <c r="F208" s="49"/>
      <c r="G208" s="49"/>
      <c r="H208" s="49"/>
      <c r="I208" s="49"/>
      <c r="J208" s="49"/>
      <c r="K208" s="49"/>
      <c r="L208" s="49"/>
      <c r="M208" s="50"/>
      <c r="N208" s="20">
        <f>N207/2060</f>
        <v>9.0776699029126218E-2</v>
      </c>
      <c r="O208" s="20">
        <f t="shared" ref="O208" si="87">O207/2060</f>
        <v>0.25728155339805825</v>
      </c>
      <c r="P208" s="20">
        <f t="shared" ref="P208" si="88">P207/2060</f>
        <v>0.37912621359223303</v>
      </c>
      <c r="Q208" s="20">
        <f t="shared" ref="Q208" si="89">Q207/2060</f>
        <v>0.18543689320388348</v>
      </c>
      <c r="R208" s="20">
        <f t="shared" ref="R208" si="90">R207/2060</f>
        <v>8.4466019417475724E-2</v>
      </c>
      <c r="S208" s="20">
        <f>S207/2060</f>
        <v>2.9126213592233011E-3</v>
      </c>
      <c r="T208" s="9"/>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row>
    <row r="209" spans="2:69" ht="18" customHeight="1" x14ac:dyDescent="0.4">
      <c r="C209" s="45" t="s">
        <v>373</v>
      </c>
      <c r="D209" s="46"/>
      <c r="E209" s="46"/>
      <c r="F209" s="46"/>
      <c r="G209" s="46"/>
      <c r="H209" s="46"/>
      <c r="I209" s="46"/>
      <c r="J209" s="46"/>
      <c r="K209" s="46"/>
      <c r="L209" s="46"/>
      <c r="M209" s="47"/>
      <c r="N209" s="19">
        <v>120</v>
      </c>
      <c r="O209" s="19">
        <v>187</v>
      </c>
      <c r="P209" s="19">
        <v>408</v>
      </c>
      <c r="Q209" s="19">
        <v>412</v>
      </c>
      <c r="R209" s="19">
        <v>926</v>
      </c>
      <c r="S209" s="19">
        <v>7</v>
      </c>
      <c r="T209" s="9">
        <f>SUM(N209:S209)</f>
        <v>2060</v>
      </c>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row>
    <row r="210" spans="2:69" ht="18" customHeight="1" x14ac:dyDescent="0.4">
      <c r="C210" s="48"/>
      <c r="D210" s="49"/>
      <c r="E210" s="49"/>
      <c r="F210" s="49"/>
      <c r="G210" s="49"/>
      <c r="H210" s="49"/>
      <c r="I210" s="49"/>
      <c r="J210" s="49"/>
      <c r="K210" s="49"/>
      <c r="L210" s="49"/>
      <c r="M210" s="50"/>
      <c r="N210" s="20">
        <f>N209/2060</f>
        <v>5.8252427184466021E-2</v>
      </c>
      <c r="O210" s="20">
        <f t="shared" ref="O210" si="91">O209/2060</f>
        <v>9.0776699029126218E-2</v>
      </c>
      <c r="P210" s="20">
        <f t="shared" ref="P210" si="92">P209/2060</f>
        <v>0.19805825242718447</v>
      </c>
      <c r="Q210" s="20">
        <f t="shared" ref="Q210" si="93">Q209/2060</f>
        <v>0.2</v>
      </c>
      <c r="R210" s="20">
        <f t="shared" ref="R210" si="94">R209/2060</f>
        <v>0.44951456310679611</v>
      </c>
      <c r="S210" s="20">
        <f>S209/2060</f>
        <v>3.3980582524271844E-3</v>
      </c>
      <c r="T210" s="9"/>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row>
    <row r="211" spans="2:69" ht="18" customHeight="1" x14ac:dyDescent="0.4">
      <c r="C211" s="45" t="s">
        <v>374</v>
      </c>
      <c r="D211" s="46"/>
      <c r="E211" s="46"/>
      <c r="F211" s="46"/>
      <c r="G211" s="46"/>
      <c r="H211" s="46"/>
      <c r="I211" s="46"/>
      <c r="J211" s="46"/>
      <c r="K211" s="46"/>
      <c r="L211" s="46"/>
      <c r="M211" s="47"/>
      <c r="N211" s="19">
        <v>56</v>
      </c>
      <c r="O211" s="19">
        <v>113</v>
      </c>
      <c r="P211" s="19">
        <v>299</v>
      </c>
      <c r="Q211" s="19">
        <v>502</v>
      </c>
      <c r="R211" s="19">
        <v>1083</v>
      </c>
      <c r="S211" s="19">
        <v>7</v>
      </c>
      <c r="T211" s="9">
        <f>SUM(N211:S211)</f>
        <v>2060</v>
      </c>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row>
    <row r="212" spans="2:69" ht="18" customHeight="1" x14ac:dyDescent="0.4">
      <c r="C212" s="48"/>
      <c r="D212" s="49"/>
      <c r="E212" s="49"/>
      <c r="F212" s="49"/>
      <c r="G212" s="49"/>
      <c r="H212" s="49"/>
      <c r="I212" s="49"/>
      <c r="J212" s="49"/>
      <c r="K212" s="49"/>
      <c r="L212" s="49"/>
      <c r="M212" s="50"/>
      <c r="N212" s="20">
        <f>N211/2060</f>
        <v>2.7184466019417475E-2</v>
      </c>
      <c r="O212" s="20">
        <f t="shared" ref="O212" si="95">O211/2060</f>
        <v>5.4854368932038836E-2</v>
      </c>
      <c r="P212" s="20">
        <f t="shared" ref="P212" si="96">P211/2060</f>
        <v>0.14514563106796116</v>
      </c>
      <c r="Q212" s="20">
        <f t="shared" ref="Q212" si="97">Q211/2060</f>
        <v>0.24368932038834951</v>
      </c>
      <c r="R212" s="20">
        <f t="shared" ref="R212" si="98">R211/2060</f>
        <v>0.52572815533980588</v>
      </c>
      <c r="S212" s="20">
        <f>S211/2060</f>
        <v>3.3980582524271844E-3</v>
      </c>
      <c r="T212" s="9"/>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row>
    <row r="214" spans="2:69" s="8" customFormat="1" ht="18" customHeight="1" x14ac:dyDescent="0.4">
      <c r="B214" s="8" t="s">
        <v>294</v>
      </c>
    </row>
    <row r="215" spans="2:69" ht="18" customHeight="1" x14ac:dyDescent="0.4">
      <c r="C215" s="44"/>
      <c r="D215" s="42"/>
      <c r="E215" s="42"/>
      <c r="F215" s="42"/>
      <c r="G215" s="42"/>
      <c r="H215" s="43"/>
      <c r="I215" s="13" t="s">
        <v>0</v>
      </c>
      <c r="J215" s="4"/>
      <c r="K215" s="4"/>
      <c r="L215" s="4"/>
      <c r="M215" s="4"/>
      <c r="N215" s="4"/>
      <c r="O215" s="4"/>
      <c r="P215" s="4"/>
      <c r="Q215" s="4"/>
      <c r="R215" s="4"/>
      <c r="S215" s="4"/>
      <c r="T215" s="4"/>
    </row>
    <row r="216" spans="2:69" ht="18" customHeight="1" x14ac:dyDescent="0.4">
      <c r="C216" s="41" t="s">
        <v>46</v>
      </c>
      <c r="D216" s="42"/>
      <c r="E216" s="42"/>
      <c r="F216" s="42"/>
      <c r="G216" s="42"/>
      <c r="H216" s="43"/>
      <c r="I216" s="6">
        <v>385</v>
      </c>
      <c r="J216" s="17">
        <f>I216/2060</f>
        <v>0.18689320388349515</v>
      </c>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row>
    <row r="217" spans="2:69" ht="18" customHeight="1" x14ac:dyDescent="0.4">
      <c r="C217" s="41" t="s">
        <v>47</v>
      </c>
      <c r="D217" s="42"/>
      <c r="E217" s="42"/>
      <c r="F217" s="42"/>
      <c r="G217" s="42"/>
      <c r="H217" s="43"/>
      <c r="I217" s="6">
        <v>571</v>
      </c>
      <c r="J217" s="17">
        <f t="shared" ref="J217:J221" si="99">I217/2060</f>
        <v>0.27718446601941749</v>
      </c>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row>
    <row r="218" spans="2:69" ht="18" customHeight="1" x14ac:dyDescent="0.4">
      <c r="C218" s="41" t="s">
        <v>23</v>
      </c>
      <c r="D218" s="42"/>
      <c r="E218" s="42"/>
      <c r="F218" s="42"/>
      <c r="G218" s="42"/>
      <c r="H218" s="43"/>
      <c r="I218" s="6">
        <v>315</v>
      </c>
      <c r="J218" s="17">
        <f t="shared" si="99"/>
        <v>0.15291262135922329</v>
      </c>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row>
    <row r="219" spans="2:69" ht="18" customHeight="1" x14ac:dyDescent="0.4">
      <c r="C219" s="41" t="s">
        <v>48</v>
      </c>
      <c r="D219" s="42"/>
      <c r="E219" s="42"/>
      <c r="F219" s="42"/>
      <c r="G219" s="42"/>
      <c r="H219" s="43"/>
      <c r="I219" s="6">
        <v>492</v>
      </c>
      <c r="J219" s="17">
        <f t="shared" si="99"/>
        <v>0.23883495145631067</v>
      </c>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row>
    <row r="220" spans="2:69" ht="18" customHeight="1" x14ac:dyDescent="0.4">
      <c r="C220" s="41" t="s">
        <v>49</v>
      </c>
      <c r="D220" s="42"/>
      <c r="E220" s="42"/>
      <c r="F220" s="42"/>
      <c r="G220" s="42"/>
      <c r="H220" s="43"/>
      <c r="I220" s="6">
        <v>292</v>
      </c>
      <c r="J220" s="17">
        <f t="shared" si="99"/>
        <v>0.14174757281553399</v>
      </c>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row>
    <row r="221" spans="2:69" ht="18" customHeight="1" x14ac:dyDescent="0.4">
      <c r="C221" s="41" t="s">
        <v>277</v>
      </c>
      <c r="D221" s="42"/>
      <c r="E221" s="42"/>
      <c r="F221" s="42"/>
      <c r="G221" s="42"/>
      <c r="H221" s="43"/>
      <c r="I221" s="6">
        <v>5</v>
      </c>
      <c r="J221" s="17">
        <f t="shared" si="99"/>
        <v>2.4271844660194173E-3</v>
      </c>
      <c r="K221" s="10"/>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row>
    <row r="222" spans="2:69" ht="18" customHeight="1" x14ac:dyDescent="0.4">
      <c r="I222" s="9">
        <f>SUM(I216:I221)</f>
        <v>2060</v>
      </c>
    </row>
    <row r="224" spans="2:69" s="8" customFormat="1" ht="18" customHeight="1" x14ac:dyDescent="0.4">
      <c r="B224" s="8" t="s">
        <v>295</v>
      </c>
    </row>
    <row r="225" spans="3:69" ht="18" customHeight="1" x14ac:dyDescent="0.4">
      <c r="C225" s="44"/>
      <c r="D225" s="42"/>
      <c r="E225" s="42"/>
      <c r="F225" s="42"/>
      <c r="G225" s="42"/>
      <c r="H225" s="43"/>
      <c r="I225" s="13" t="s">
        <v>0</v>
      </c>
      <c r="J225" s="4"/>
      <c r="K225" s="4"/>
      <c r="L225" s="4"/>
      <c r="M225" s="4"/>
      <c r="N225" s="4"/>
      <c r="O225" s="4"/>
      <c r="P225" s="4"/>
      <c r="Q225" s="4"/>
      <c r="R225" s="4"/>
      <c r="S225" s="4"/>
      <c r="T225" s="4"/>
    </row>
    <row r="226" spans="3:69" ht="18" customHeight="1" x14ac:dyDescent="0.4">
      <c r="C226" s="41" t="s">
        <v>50</v>
      </c>
      <c r="D226" s="42"/>
      <c r="E226" s="42"/>
      <c r="F226" s="42"/>
      <c r="G226" s="42"/>
      <c r="H226" s="43"/>
      <c r="I226" s="6">
        <v>729</v>
      </c>
      <c r="J226" s="17">
        <f>I226/2060</f>
        <v>0.35388349514563106</v>
      </c>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row>
    <row r="227" spans="3:69" ht="18" customHeight="1" x14ac:dyDescent="0.4">
      <c r="C227" s="41" t="s">
        <v>51</v>
      </c>
      <c r="D227" s="42"/>
      <c r="E227" s="42"/>
      <c r="F227" s="42"/>
      <c r="G227" s="42"/>
      <c r="H227" s="43"/>
      <c r="I227" s="6">
        <v>44</v>
      </c>
      <c r="J227" s="17">
        <f t="shared" ref="J227:J240" si="100">I227/2060</f>
        <v>2.1359223300970873E-2</v>
      </c>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row>
    <row r="228" spans="3:69" ht="18" customHeight="1" x14ac:dyDescent="0.4">
      <c r="C228" s="41" t="s">
        <v>52</v>
      </c>
      <c r="D228" s="42"/>
      <c r="E228" s="42"/>
      <c r="F228" s="42"/>
      <c r="G228" s="42"/>
      <c r="H228" s="43"/>
      <c r="I228" s="6">
        <v>263</v>
      </c>
      <c r="J228" s="17">
        <f t="shared" si="100"/>
        <v>0.12766990291262137</v>
      </c>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row>
    <row r="229" spans="3:69" ht="18" customHeight="1" x14ac:dyDescent="0.4">
      <c r="C229" s="41" t="s">
        <v>53</v>
      </c>
      <c r="D229" s="42"/>
      <c r="E229" s="42"/>
      <c r="F229" s="42"/>
      <c r="G229" s="42"/>
      <c r="H229" s="43"/>
      <c r="I229" s="6">
        <v>357</v>
      </c>
      <c r="J229" s="17">
        <f t="shared" si="100"/>
        <v>0.1733009708737864</v>
      </c>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row>
    <row r="230" spans="3:69" ht="18" customHeight="1" x14ac:dyDescent="0.4">
      <c r="C230" s="41" t="s">
        <v>54</v>
      </c>
      <c r="D230" s="42"/>
      <c r="E230" s="42"/>
      <c r="F230" s="42"/>
      <c r="G230" s="42"/>
      <c r="H230" s="43"/>
      <c r="I230" s="6">
        <v>58</v>
      </c>
      <c r="J230" s="17">
        <f t="shared" si="100"/>
        <v>2.8155339805825241E-2</v>
      </c>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row>
    <row r="231" spans="3:69" ht="18" customHeight="1" x14ac:dyDescent="0.4">
      <c r="C231" s="41" t="s">
        <v>55</v>
      </c>
      <c r="D231" s="42"/>
      <c r="E231" s="42"/>
      <c r="F231" s="42"/>
      <c r="G231" s="42"/>
      <c r="H231" s="43"/>
      <c r="I231" s="6">
        <v>244</v>
      </c>
      <c r="J231" s="17">
        <f t="shared" si="100"/>
        <v>0.11844660194174757</v>
      </c>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row>
    <row r="232" spans="3:69" ht="18" customHeight="1" x14ac:dyDescent="0.4">
      <c r="C232" s="41" t="s">
        <v>56</v>
      </c>
      <c r="D232" s="42"/>
      <c r="E232" s="42"/>
      <c r="F232" s="42"/>
      <c r="G232" s="42"/>
      <c r="H232" s="43"/>
      <c r="I232" s="6">
        <v>900</v>
      </c>
      <c r="J232" s="17">
        <f t="shared" si="100"/>
        <v>0.43689320388349512</v>
      </c>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row>
    <row r="233" spans="3:69" ht="18" customHeight="1" x14ac:dyDescent="0.4">
      <c r="C233" s="41" t="s">
        <v>57</v>
      </c>
      <c r="D233" s="42"/>
      <c r="E233" s="42"/>
      <c r="F233" s="42"/>
      <c r="G233" s="42"/>
      <c r="H233" s="43"/>
      <c r="I233" s="6">
        <v>182</v>
      </c>
      <c r="J233" s="17">
        <f t="shared" si="100"/>
        <v>8.8349514563106801E-2</v>
      </c>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row>
    <row r="234" spans="3:69" ht="18" customHeight="1" x14ac:dyDescent="0.4">
      <c r="C234" s="41" t="s">
        <v>58</v>
      </c>
      <c r="D234" s="42"/>
      <c r="E234" s="42"/>
      <c r="F234" s="42"/>
      <c r="G234" s="42"/>
      <c r="H234" s="43"/>
      <c r="I234" s="6">
        <v>147</v>
      </c>
      <c r="J234" s="17">
        <f t="shared" si="100"/>
        <v>7.1359223300970873E-2</v>
      </c>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row>
    <row r="235" spans="3:69" ht="18" customHeight="1" x14ac:dyDescent="0.4">
      <c r="C235" s="41" t="s">
        <v>59</v>
      </c>
      <c r="D235" s="42"/>
      <c r="E235" s="42"/>
      <c r="F235" s="42"/>
      <c r="G235" s="42"/>
      <c r="H235" s="43"/>
      <c r="I235" s="6">
        <v>826</v>
      </c>
      <c r="J235" s="17">
        <f t="shared" si="100"/>
        <v>0.40097087378640778</v>
      </c>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row>
    <row r="236" spans="3:69" ht="18" customHeight="1" x14ac:dyDescent="0.4">
      <c r="C236" s="41" t="s">
        <v>60</v>
      </c>
      <c r="D236" s="42"/>
      <c r="E236" s="42"/>
      <c r="F236" s="42"/>
      <c r="G236" s="42"/>
      <c r="H236" s="43"/>
      <c r="I236" s="6">
        <v>625</v>
      </c>
      <c r="J236" s="17">
        <f t="shared" si="100"/>
        <v>0.30339805825242716</v>
      </c>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row>
    <row r="237" spans="3:69" ht="18" customHeight="1" x14ac:dyDescent="0.4">
      <c r="C237" s="41" t="s">
        <v>61</v>
      </c>
      <c r="D237" s="42"/>
      <c r="E237" s="42"/>
      <c r="F237" s="42"/>
      <c r="G237" s="42"/>
      <c r="H237" s="43"/>
      <c r="I237" s="6">
        <v>48</v>
      </c>
      <c r="J237" s="17">
        <f t="shared" si="100"/>
        <v>2.3300970873786409E-2</v>
      </c>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row>
    <row r="238" spans="3:69" ht="18" customHeight="1" x14ac:dyDescent="0.4">
      <c r="C238" s="41" t="s">
        <v>62</v>
      </c>
      <c r="D238" s="42"/>
      <c r="E238" s="42"/>
      <c r="F238" s="42"/>
      <c r="G238" s="42"/>
      <c r="H238" s="43"/>
      <c r="I238" s="6">
        <v>58</v>
      </c>
      <c r="J238" s="17">
        <f t="shared" si="100"/>
        <v>2.8155339805825241E-2</v>
      </c>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row>
    <row r="239" spans="3:69" ht="18" customHeight="1" x14ac:dyDescent="0.4">
      <c r="C239" s="41" t="s">
        <v>63</v>
      </c>
      <c r="D239" s="42"/>
      <c r="E239" s="42"/>
      <c r="F239" s="42"/>
      <c r="G239" s="42"/>
      <c r="H239" s="43"/>
      <c r="I239" s="6">
        <v>38</v>
      </c>
      <c r="J239" s="17">
        <f t="shared" si="100"/>
        <v>1.8446601941747572E-2</v>
      </c>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row>
    <row r="240" spans="3:69" ht="18" customHeight="1" x14ac:dyDescent="0.4">
      <c r="C240" s="41" t="s">
        <v>64</v>
      </c>
      <c r="D240" s="42"/>
      <c r="E240" s="42"/>
      <c r="F240" s="42"/>
      <c r="G240" s="42"/>
      <c r="H240" s="43"/>
      <c r="I240" s="6">
        <v>154</v>
      </c>
      <c r="J240" s="17">
        <f t="shared" si="100"/>
        <v>7.4757281553398058E-2</v>
      </c>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row>
    <row r="241" spans="2:69" ht="18" customHeight="1" x14ac:dyDescent="0.4">
      <c r="C241" s="41" t="s">
        <v>277</v>
      </c>
      <c r="D241" s="42"/>
      <c r="E241" s="42"/>
      <c r="F241" s="42"/>
      <c r="G241" s="42"/>
      <c r="H241" s="43"/>
      <c r="I241" s="6">
        <v>62</v>
      </c>
      <c r="J241" s="17">
        <f>I241/2060</f>
        <v>3.0097087378640777E-2</v>
      </c>
      <c r="K241" s="10"/>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row>
    <row r="242" spans="2:69" ht="18" customHeight="1" x14ac:dyDescent="0.4">
      <c r="I242" s="9">
        <f>SUM(I226:I241)</f>
        <v>4735</v>
      </c>
    </row>
    <row r="243" spans="2:69" ht="18" customHeight="1" x14ac:dyDescent="0.4">
      <c r="I243" s="9"/>
    </row>
    <row r="244" spans="2:69" ht="18" customHeight="1" x14ac:dyDescent="0.4">
      <c r="I244" s="9"/>
    </row>
    <row r="245" spans="2:69" ht="18" customHeight="1" x14ac:dyDescent="0.4">
      <c r="B245" s="40" t="s">
        <v>406</v>
      </c>
    </row>
    <row r="246" spans="2:69" ht="18" customHeight="1" x14ac:dyDescent="0.4">
      <c r="B246" s="40" t="s">
        <v>375</v>
      </c>
    </row>
    <row r="247" spans="2:69" s="8" customFormat="1" ht="18" customHeight="1" x14ac:dyDescent="0.4">
      <c r="B247" s="8" t="s">
        <v>296</v>
      </c>
    </row>
    <row r="248" spans="2:69" ht="18" customHeight="1" x14ac:dyDescent="0.4">
      <c r="C248" s="44"/>
      <c r="D248" s="42"/>
      <c r="E248" s="42"/>
      <c r="F248" s="43"/>
      <c r="G248" s="13" t="s">
        <v>0</v>
      </c>
      <c r="H248" s="4"/>
      <c r="I248" s="4"/>
      <c r="J248" s="4"/>
      <c r="K248" s="4"/>
      <c r="L248" s="4"/>
      <c r="M248" s="4"/>
      <c r="N248" s="4"/>
      <c r="O248" s="4"/>
      <c r="P248" s="4"/>
      <c r="Q248" s="4"/>
      <c r="R248" s="4"/>
    </row>
    <row r="249" spans="2:69" ht="18" customHeight="1" x14ac:dyDescent="0.4">
      <c r="C249" s="41" t="s">
        <v>65</v>
      </c>
      <c r="D249" s="42"/>
      <c r="E249" s="42"/>
      <c r="F249" s="43"/>
      <c r="G249" s="6">
        <v>157</v>
      </c>
      <c r="H249" s="17">
        <f>G249/1366</f>
        <v>0.11493411420204978</v>
      </c>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row>
    <row r="250" spans="2:69" ht="18" customHeight="1" x14ac:dyDescent="0.4">
      <c r="C250" s="41" t="s">
        <v>66</v>
      </c>
      <c r="D250" s="42"/>
      <c r="E250" s="42"/>
      <c r="F250" s="43"/>
      <c r="G250" s="6">
        <v>810</v>
      </c>
      <c r="H250" s="17">
        <f t="shared" ref="H250:H253" si="101">G250/1366</f>
        <v>0.59297218155197662</v>
      </c>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row>
    <row r="251" spans="2:69" ht="18" customHeight="1" x14ac:dyDescent="0.4">
      <c r="C251" s="41" t="s">
        <v>67</v>
      </c>
      <c r="D251" s="42"/>
      <c r="E251" s="42"/>
      <c r="F251" s="43"/>
      <c r="G251" s="6">
        <v>266</v>
      </c>
      <c r="H251" s="17">
        <f t="shared" si="101"/>
        <v>0.19472913616398244</v>
      </c>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row>
    <row r="252" spans="2:69" ht="18" customHeight="1" x14ac:dyDescent="0.4">
      <c r="C252" s="41" t="s">
        <v>68</v>
      </c>
      <c r="D252" s="42"/>
      <c r="E252" s="42"/>
      <c r="F252" s="43"/>
      <c r="G252" s="6">
        <v>98</v>
      </c>
      <c r="H252" s="17">
        <f t="shared" si="101"/>
        <v>7.1742313323572476E-2</v>
      </c>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row>
    <row r="253" spans="2:69" ht="18" customHeight="1" x14ac:dyDescent="0.4">
      <c r="C253" s="41" t="s">
        <v>69</v>
      </c>
      <c r="D253" s="42"/>
      <c r="E253" s="42"/>
      <c r="F253" s="43"/>
      <c r="G253" s="6">
        <v>29</v>
      </c>
      <c r="H253" s="17">
        <f t="shared" si="101"/>
        <v>2.12298682284041E-2</v>
      </c>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row>
    <row r="254" spans="2:69" ht="18" customHeight="1" x14ac:dyDescent="0.4">
      <c r="C254" s="41" t="s">
        <v>277</v>
      </c>
      <c r="D254" s="42"/>
      <c r="E254" s="42"/>
      <c r="F254" s="43"/>
      <c r="G254" s="6">
        <v>6</v>
      </c>
      <c r="H254" s="17">
        <f>G254/1366</f>
        <v>4.3923865300146414E-3</v>
      </c>
      <c r="I254" s="10"/>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row>
    <row r="255" spans="2:69" ht="18" customHeight="1" x14ac:dyDescent="0.4">
      <c r="G255" s="9">
        <f>SUM(G249:G254)</f>
        <v>1366</v>
      </c>
    </row>
    <row r="257" spans="2:67" s="8" customFormat="1" ht="18" customHeight="1" x14ac:dyDescent="0.4">
      <c r="B257" s="8" t="s">
        <v>297</v>
      </c>
    </row>
    <row r="258" spans="2:67" ht="18" customHeight="1" x14ac:dyDescent="0.4">
      <c r="C258" s="44"/>
      <c r="D258" s="42"/>
      <c r="E258" s="42"/>
      <c r="F258" s="43"/>
      <c r="G258" s="13" t="s">
        <v>0</v>
      </c>
      <c r="H258" s="4"/>
      <c r="I258" s="4"/>
      <c r="J258" s="4"/>
      <c r="K258" s="4"/>
      <c r="L258" s="4"/>
      <c r="M258" s="4"/>
      <c r="N258" s="4"/>
      <c r="O258" s="4"/>
      <c r="P258" s="4"/>
      <c r="Q258" s="4"/>
      <c r="R258" s="4"/>
    </row>
    <row r="259" spans="2:67" ht="18" customHeight="1" x14ac:dyDescent="0.4">
      <c r="C259" s="41" t="s">
        <v>70</v>
      </c>
      <c r="D259" s="42"/>
      <c r="E259" s="42"/>
      <c r="F259" s="43"/>
      <c r="G259" s="6">
        <v>63</v>
      </c>
      <c r="H259" s="17">
        <f>G259/1366</f>
        <v>4.6120058565153735E-2</v>
      </c>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row>
    <row r="260" spans="2:67" ht="18" customHeight="1" x14ac:dyDescent="0.4">
      <c r="C260" s="41" t="s">
        <v>71</v>
      </c>
      <c r="D260" s="42"/>
      <c r="E260" s="42"/>
      <c r="F260" s="43"/>
      <c r="G260" s="6">
        <v>146</v>
      </c>
      <c r="H260" s="17">
        <f t="shared" ref="H260:H264" si="102">G260/1366</f>
        <v>0.10688140556368961</v>
      </c>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row>
    <row r="261" spans="2:67" ht="18" customHeight="1" x14ac:dyDescent="0.4">
      <c r="C261" s="41" t="s">
        <v>72</v>
      </c>
      <c r="D261" s="42"/>
      <c r="E261" s="42"/>
      <c r="F261" s="43"/>
      <c r="G261" s="6">
        <v>258</v>
      </c>
      <c r="H261" s="17">
        <f t="shared" si="102"/>
        <v>0.18887262079062958</v>
      </c>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row>
    <row r="262" spans="2:67" ht="18" customHeight="1" x14ac:dyDescent="0.4">
      <c r="C262" s="41" t="s">
        <v>73</v>
      </c>
      <c r="D262" s="42"/>
      <c r="E262" s="42"/>
      <c r="F262" s="43"/>
      <c r="G262" s="6">
        <v>614</v>
      </c>
      <c r="H262" s="17">
        <f t="shared" si="102"/>
        <v>0.44948755490483161</v>
      </c>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row>
    <row r="263" spans="2:67" ht="18" customHeight="1" x14ac:dyDescent="0.4">
      <c r="C263" s="41" t="s">
        <v>74</v>
      </c>
      <c r="D263" s="42"/>
      <c r="E263" s="42"/>
      <c r="F263" s="43"/>
      <c r="G263" s="6">
        <v>277</v>
      </c>
      <c r="H263" s="17">
        <f t="shared" si="102"/>
        <v>0.2027818448023426</v>
      </c>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row>
    <row r="264" spans="2:67" ht="18" customHeight="1" x14ac:dyDescent="0.4">
      <c r="C264" s="41" t="s">
        <v>277</v>
      </c>
      <c r="D264" s="42"/>
      <c r="E264" s="42"/>
      <c r="F264" s="43"/>
      <c r="G264" s="6">
        <v>8</v>
      </c>
      <c r="H264" s="17">
        <f t="shared" si="102"/>
        <v>5.8565153733528552E-3</v>
      </c>
      <c r="I264" s="10"/>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row>
    <row r="265" spans="2:67" ht="18" customHeight="1" x14ac:dyDescent="0.4">
      <c r="G265" s="9">
        <f>SUM(G259:G264)</f>
        <v>1366</v>
      </c>
    </row>
    <row r="267" spans="2:67" s="8" customFormat="1" ht="18" customHeight="1" x14ac:dyDescent="0.4">
      <c r="B267" s="8" t="s">
        <v>298</v>
      </c>
    </row>
    <row r="268" spans="2:67" ht="18" customHeight="1" x14ac:dyDescent="0.4">
      <c r="C268" s="44"/>
      <c r="D268" s="42"/>
      <c r="E268" s="42"/>
      <c r="F268" s="43"/>
      <c r="G268" s="13" t="s">
        <v>0</v>
      </c>
      <c r="H268" s="4"/>
      <c r="I268" s="4"/>
      <c r="J268" s="4"/>
      <c r="K268" s="4"/>
      <c r="L268" s="4"/>
      <c r="M268" s="4"/>
      <c r="N268" s="4"/>
      <c r="O268" s="4"/>
      <c r="P268" s="4"/>
      <c r="Q268" s="4"/>
      <c r="R268" s="4"/>
    </row>
    <row r="269" spans="2:67" ht="18" customHeight="1" x14ac:dyDescent="0.4">
      <c r="C269" s="41" t="s">
        <v>75</v>
      </c>
      <c r="D269" s="42"/>
      <c r="E269" s="42"/>
      <c r="F269" s="43"/>
      <c r="G269" s="6">
        <v>656</v>
      </c>
      <c r="H269" s="17">
        <f>G269/1366</f>
        <v>0.48023426061493413</v>
      </c>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row>
    <row r="270" spans="2:67" ht="18" customHeight="1" x14ac:dyDescent="0.4">
      <c r="C270" s="41" t="s">
        <v>76</v>
      </c>
      <c r="D270" s="42"/>
      <c r="E270" s="42"/>
      <c r="F270" s="43"/>
      <c r="G270" s="6">
        <v>359</v>
      </c>
      <c r="H270" s="17">
        <f t="shared" ref="H270:H275" si="103">G270/1366</f>
        <v>0.26281112737920936</v>
      </c>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row>
    <row r="271" spans="2:67" ht="18" customHeight="1" x14ac:dyDescent="0.4">
      <c r="C271" s="41" t="s">
        <v>77</v>
      </c>
      <c r="D271" s="42"/>
      <c r="E271" s="42"/>
      <c r="F271" s="43"/>
      <c r="G271" s="6">
        <v>32</v>
      </c>
      <c r="H271" s="17">
        <f t="shared" si="103"/>
        <v>2.3426061493411421E-2</v>
      </c>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row>
    <row r="272" spans="2:67" ht="18" customHeight="1" x14ac:dyDescent="0.4">
      <c r="C272" s="41" t="s">
        <v>78</v>
      </c>
      <c r="D272" s="42"/>
      <c r="E272" s="42"/>
      <c r="F272" s="43"/>
      <c r="G272" s="6">
        <v>113</v>
      </c>
      <c r="H272" s="17">
        <f t="shared" si="103"/>
        <v>8.272327964860908E-2</v>
      </c>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c r="BN272" s="7"/>
      <c r="BO272" s="7"/>
    </row>
    <row r="273" spans="2:67" ht="18" customHeight="1" x14ac:dyDescent="0.4">
      <c r="C273" s="41" t="s">
        <v>79</v>
      </c>
      <c r="D273" s="42"/>
      <c r="E273" s="42"/>
      <c r="F273" s="43"/>
      <c r="G273" s="6">
        <v>161</v>
      </c>
      <c r="H273" s="17">
        <f t="shared" si="103"/>
        <v>0.11786237188872621</v>
      </c>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c r="BI273" s="7"/>
      <c r="BJ273" s="7"/>
      <c r="BK273" s="7"/>
      <c r="BL273" s="7"/>
      <c r="BM273" s="7"/>
      <c r="BN273" s="7"/>
      <c r="BO273" s="7"/>
    </row>
    <row r="274" spans="2:67" ht="18" customHeight="1" x14ac:dyDescent="0.4">
      <c r="C274" s="41" t="s">
        <v>80</v>
      </c>
      <c r="D274" s="42"/>
      <c r="E274" s="42"/>
      <c r="F274" s="43"/>
      <c r="G274" s="6">
        <v>37</v>
      </c>
      <c r="H274" s="17">
        <f t="shared" si="103"/>
        <v>2.7086383601756955E-2</v>
      </c>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row>
    <row r="275" spans="2:67" ht="18" customHeight="1" x14ac:dyDescent="0.4">
      <c r="C275" s="41" t="s">
        <v>277</v>
      </c>
      <c r="D275" s="42"/>
      <c r="E275" s="42"/>
      <c r="F275" s="43"/>
      <c r="G275" s="6">
        <v>8</v>
      </c>
      <c r="H275" s="17">
        <f t="shared" si="103"/>
        <v>5.8565153733528552E-3</v>
      </c>
      <c r="I275" s="10"/>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row>
    <row r="276" spans="2:67" ht="18" customHeight="1" x14ac:dyDescent="0.4">
      <c r="G276" s="9">
        <f>SUM(G269:G275)</f>
        <v>1366</v>
      </c>
    </row>
    <row r="278" spans="2:67" s="8" customFormat="1" ht="18" customHeight="1" x14ac:dyDescent="0.4">
      <c r="B278" s="8" t="s">
        <v>299</v>
      </c>
    </row>
    <row r="279" spans="2:67" ht="18" customHeight="1" x14ac:dyDescent="0.4">
      <c r="C279" s="44"/>
      <c r="D279" s="42"/>
      <c r="E279" s="42"/>
      <c r="F279" s="43"/>
      <c r="G279" s="13" t="s">
        <v>0</v>
      </c>
      <c r="H279" s="4"/>
      <c r="I279" s="4"/>
      <c r="J279" s="4"/>
      <c r="K279" s="4"/>
      <c r="L279" s="4"/>
      <c r="M279" s="4"/>
      <c r="N279" s="4"/>
      <c r="O279" s="4"/>
      <c r="P279" s="4"/>
      <c r="Q279" s="4"/>
      <c r="R279" s="4"/>
    </row>
    <row r="280" spans="2:67" ht="18" customHeight="1" x14ac:dyDescent="0.4">
      <c r="C280" s="41" t="s">
        <v>21</v>
      </c>
      <c r="D280" s="42"/>
      <c r="E280" s="42"/>
      <c r="F280" s="43"/>
      <c r="G280" s="6">
        <v>259</v>
      </c>
      <c r="H280" s="17">
        <f>G280/1366</f>
        <v>0.18960468521229867</v>
      </c>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row>
    <row r="281" spans="2:67" ht="18" customHeight="1" x14ac:dyDescent="0.4">
      <c r="C281" s="41" t="s">
        <v>22</v>
      </c>
      <c r="D281" s="42"/>
      <c r="E281" s="42"/>
      <c r="F281" s="43"/>
      <c r="G281" s="6">
        <v>543</v>
      </c>
      <c r="H281" s="17">
        <f t="shared" ref="H281:H285" si="104">G281/1366</f>
        <v>0.39751098096632503</v>
      </c>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row>
    <row r="282" spans="2:67" ht="18" customHeight="1" x14ac:dyDescent="0.4">
      <c r="C282" s="41" t="s">
        <v>83</v>
      </c>
      <c r="D282" s="42"/>
      <c r="E282" s="42"/>
      <c r="F282" s="43"/>
      <c r="G282" s="6">
        <v>221</v>
      </c>
      <c r="H282" s="17">
        <f t="shared" si="104"/>
        <v>0.16178623718887261</v>
      </c>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row>
    <row r="283" spans="2:67" ht="18" customHeight="1" x14ac:dyDescent="0.4">
      <c r="C283" s="41" t="s">
        <v>24</v>
      </c>
      <c r="D283" s="42"/>
      <c r="E283" s="42"/>
      <c r="F283" s="43"/>
      <c r="G283" s="6">
        <v>235</v>
      </c>
      <c r="H283" s="17">
        <f t="shared" si="104"/>
        <v>0.17203513909224011</v>
      </c>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row>
    <row r="284" spans="2:67" ht="18" customHeight="1" x14ac:dyDescent="0.4">
      <c r="C284" s="41" t="s">
        <v>25</v>
      </c>
      <c r="D284" s="42"/>
      <c r="E284" s="42"/>
      <c r="F284" s="43"/>
      <c r="G284" s="6">
        <v>101</v>
      </c>
      <c r="H284" s="17">
        <f t="shared" si="104"/>
        <v>7.3938506588579797E-2</v>
      </c>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c r="BE284" s="7"/>
      <c r="BF284" s="7"/>
      <c r="BG284" s="7"/>
      <c r="BH284" s="7"/>
      <c r="BI284" s="7"/>
      <c r="BJ284" s="7"/>
      <c r="BK284" s="7"/>
      <c r="BL284" s="7"/>
      <c r="BM284" s="7"/>
      <c r="BN284" s="7"/>
      <c r="BO284" s="7"/>
    </row>
    <row r="285" spans="2:67" ht="18" customHeight="1" x14ac:dyDescent="0.4">
      <c r="C285" s="41" t="s">
        <v>277</v>
      </c>
      <c r="D285" s="42"/>
      <c r="E285" s="42"/>
      <c r="F285" s="43"/>
      <c r="G285" s="6">
        <v>7</v>
      </c>
      <c r="H285" s="17">
        <f t="shared" si="104"/>
        <v>5.1244509516837483E-3</v>
      </c>
      <c r="I285" s="10"/>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row>
    <row r="286" spans="2:67" ht="18" customHeight="1" x14ac:dyDescent="0.4">
      <c r="G286" s="9">
        <f>SUM(G280:G285)</f>
        <v>1366</v>
      </c>
    </row>
    <row r="287" spans="2:67" ht="18" customHeight="1" x14ac:dyDescent="0.4">
      <c r="G287" s="9"/>
    </row>
    <row r="288" spans="2:67" ht="18" customHeight="1" x14ac:dyDescent="0.4">
      <c r="B288" s="2" t="s">
        <v>376</v>
      </c>
    </row>
    <row r="289" spans="2:67" s="8" customFormat="1" ht="18" customHeight="1" x14ac:dyDescent="0.4">
      <c r="B289" s="8" t="s">
        <v>377</v>
      </c>
    </row>
    <row r="290" spans="2:67" ht="18" customHeight="1" x14ac:dyDescent="0.4">
      <c r="C290" s="44"/>
      <c r="D290" s="42"/>
      <c r="E290" s="42"/>
      <c r="F290" s="43"/>
      <c r="G290" s="13" t="s">
        <v>0</v>
      </c>
      <c r="H290" s="4"/>
      <c r="I290" s="4"/>
      <c r="J290" s="4"/>
      <c r="K290" s="4"/>
      <c r="L290" s="4"/>
      <c r="M290" s="4"/>
      <c r="N290" s="4"/>
      <c r="O290" s="4"/>
      <c r="P290" s="4"/>
      <c r="Q290" s="4"/>
      <c r="R290" s="4"/>
    </row>
    <row r="291" spans="2:67" ht="18" customHeight="1" x14ac:dyDescent="0.4">
      <c r="C291" s="41" t="s">
        <v>85</v>
      </c>
      <c r="D291" s="42"/>
      <c r="E291" s="42"/>
      <c r="F291" s="43"/>
      <c r="G291" s="6">
        <v>103</v>
      </c>
      <c r="H291" s="17">
        <f>G291/336</f>
        <v>0.30654761904761907</v>
      </c>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c r="BG291" s="7"/>
      <c r="BH291" s="7"/>
      <c r="BI291" s="7"/>
      <c r="BJ291" s="7"/>
      <c r="BK291" s="7"/>
      <c r="BL291" s="7"/>
      <c r="BM291" s="7"/>
      <c r="BN291" s="7"/>
      <c r="BO291" s="7"/>
    </row>
    <row r="292" spans="2:67" ht="18" customHeight="1" x14ac:dyDescent="0.4">
      <c r="C292" s="41" t="s">
        <v>86</v>
      </c>
      <c r="D292" s="42"/>
      <c r="E292" s="42"/>
      <c r="F292" s="43"/>
      <c r="G292" s="6">
        <v>205</v>
      </c>
      <c r="H292" s="17">
        <f t="shared" ref="H292:H301" si="105">G292/336</f>
        <v>0.61011904761904767</v>
      </c>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c r="BG292" s="7"/>
      <c r="BH292" s="7"/>
      <c r="BI292" s="7"/>
      <c r="BJ292" s="7"/>
      <c r="BK292" s="7"/>
      <c r="BL292" s="7"/>
      <c r="BM292" s="7"/>
      <c r="BN292" s="7"/>
      <c r="BO292" s="7"/>
    </row>
    <row r="293" spans="2:67" ht="18" customHeight="1" x14ac:dyDescent="0.4">
      <c r="C293" s="41" t="s">
        <v>87</v>
      </c>
      <c r="D293" s="42"/>
      <c r="E293" s="42"/>
      <c r="F293" s="43"/>
      <c r="G293" s="6">
        <v>116</v>
      </c>
      <c r="H293" s="17">
        <f t="shared" si="105"/>
        <v>0.34523809523809523</v>
      </c>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row>
    <row r="294" spans="2:67" ht="18" customHeight="1" x14ac:dyDescent="0.4">
      <c r="C294" s="41" t="s">
        <v>88</v>
      </c>
      <c r="D294" s="42"/>
      <c r="E294" s="42"/>
      <c r="F294" s="43"/>
      <c r="G294" s="6">
        <v>49</v>
      </c>
      <c r="H294" s="17">
        <f t="shared" si="105"/>
        <v>0.14583333333333334</v>
      </c>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c r="BG294" s="7"/>
      <c r="BH294" s="7"/>
      <c r="BI294" s="7"/>
      <c r="BJ294" s="7"/>
      <c r="BK294" s="7"/>
      <c r="BL294" s="7"/>
      <c r="BM294" s="7"/>
      <c r="BN294" s="7"/>
      <c r="BO294" s="7"/>
    </row>
    <row r="295" spans="2:67" ht="18" customHeight="1" x14ac:dyDescent="0.4">
      <c r="C295" s="41" t="s">
        <v>89</v>
      </c>
      <c r="D295" s="42"/>
      <c r="E295" s="42"/>
      <c r="F295" s="43"/>
      <c r="G295" s="6">
        <v>94</v>
      </c>
      <c r="H295" s="17">
        <f t="shared" si="105"/>
        <v>0.27976190476190477</v>
      </c>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row>
    <row r="296" spans="2:67" ht="18" customHeight="1" x14ac:dyDescent="0.4">
      <c r="C296" s="41" t="s">
        <v>90</v>
      </c>
      <c r="D296" s="42"/>
      <c r="E296" s="42"/>
      <c r="F296" s="43"/>
      <c r="G296" s="6">
        <v>59</v>
      </c>
      <c r="H296" s="17">
        <f t="shared" si="105"/>
        <v>0.17559523809523808</v>
      </c>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row>
    <row r="297" spans="2:67" ht="18" customHeight="1" x14ac:dyDescent="0.4">
      <c r="C297" s="41" t="s">
        <v>91</v>
      </c>
      <c r="D297" s="42"/>
      <c r="E297" s="42"/>
      <c r="F297" s="43"/>
      <c r="G297" s="6">
        <v>39</v>
      </c>
      <c r="H297" s="17">
        <f t="shared" si="105"/>
        <v>0.11607142857142858</v>
      </c>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row>
    <row r="298" spans="2:67" ht="18" customHeight="1" x14ac:dyDescent="0.4">
      <c r="C298" s="41" t="s">
        <v>92</v>
      </c>
      <c r="D298" s="42"/>
      <c r="E298" s="42"/>
      <c r="F298" s="43"/>
      <c r="G298" s="6">
        <v>40</v>
      </c>
      <c r="H298" s="17">
        <f t="shared" si="105"/>
        <v>0.11904761904761904</v>
      </c>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row>
    <row r="299" spans="2:67" ht="18" customHeight="1" x14ac:dyDescent="0.4">
      <c r="C299" s="41" t="s">
        <v>93</v>
      </c>
      <c r="D299" s="42"/>
      <c r="E299" s="42"/>
      <c r="F299" s="43"/>
      <c r="G299" s="6">
        <v>34</v>
      </c>
      <c r="H299" s="17">
        <f t="shared" si="105"/>
        <v>0.10119047619047619</v>
      </c>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row>
    <row r="300" spans="2:67" ht="18" customHeight="1" x14ac:dyDescent="0.4">
      <c r="C300" s="41" t="s">
        <v>84</v>
      </c>
      <c r="D300" s="42"/>
      <c r="E300" s="42"/>
      <c r="F300" s="43"/>
      <c r="G300" s="6">
        <v>1</v>
      </c>
      <c r="H300" s="17">
        <f t="shared" si="105"/>
        <v>2.976190476190476E-3</v>
      </c>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7"/>
      <c r="BF300" s="7"/>
      <c r="BG300" s="7"/>
      <c r="BH300" s="7"/>
      <c r="BI300" s="7"/>
      <c r="BJ300" s="7"/>
      <c r="BK300" s="7"/>
      <c r="BL300" s="7"/>
      <c r="BM300" s="7"/>
      <c r="BN300" s="7"/>
      <c r="BO300" s="7"/>
    </row>
    <row r="301" spans="2:67" ht="18" customHeight="1" x14ac:dyDescent="0.4">
      <c r="C301" s="41" t="s">
        <v>277</v>
      </c>
      <c r="D301" s="42"/>
      <c r="E301" s="42"/>
      <c r="F301" s="43"/>
      <c r="G301" s="6">
        <v>8</v>
      </c>
      <c r="H301" s="17">
        <f t="shared" si="105"/>
        <v>2.3809523809523808E-2</v>
      </c>
      <c r="I301" s="10"/>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row>
    <row r="302" spans="2:67" ht="18" customHeight="1" x14ac:dyDescent="0.4">
      <c r="G302" s="9">
        <f>SUM(G291:G301)</f>
        <v>748</v>
      </c>
    </row>
    <row r="304" spans="2:67" s="8" customFormat="1" ht="18" customHeight="1" x14ac:dyDescent="0.4">
      <c r="B304" s="8" t="s">
        <v>300</v>
      </c>
    </row>
    <row r="305" spans="2:70" ht="18" customHeight="1" x14ac:dyDescent="0.4">
      <c r="C305" s="44"/>
      <c r="D305" s="42"/>
      <c r="E305" s="42"/>
      <c r="F305" s="42"/>
      <c r="G305" s="42"/>
      <c r="H305" s="43"/>
      <c r="I305" s="13" t="s">
        <v>0</v>
      </c>
      <c r="J305" s="4"/>
      <c r="K305" s="4"/>
      <c r="L305" s="4"/>
      <c r="M305" s="4"/>
      <c r="N305" s="4"/>
      <c r="O305" s="4"/>
      <c r="P305" s="4"/>
      <c r="Q305" s="4"/>
      <c r="R305" s="4"/>
      <c r="S305" s="4"/>
      <c r="T305" s="4"/>
    </row>
    <row r="306" spans="2:70" ht="18" customHeight="1" x14ac:dyDescent="0.4">
      <c r="C306" s="41" t="s">
        <v>94</v>
      </c>
      <c r="D306" s="42"/>
      <c r="E306" s="42"/>
      <c r="F306" s="42"/>
      <c r="G306" s="42"/>
      <c r="H306" s="43"/>
      <c r="I306" s="6">
        <v>953</v>
      </c>
      <c r="J306" s="17">
        <f>I306/1366</f>
        <v>0.69765739385065884</v>
      </c>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c r="BE306" s="7"/>
      <c r="BF306" s="7"/>
      <c r="BG306" s="7"/>
      <c r="BH306" s="7"/>
      <c r="BI306" s="7"/>
      <c r="BJ306" s="7"/>
      <c r="BK306" s="7"/>
      <c r="BL306" s="7"/>
      <c r="BM306" s="7"/>
      <c r="BN306" s="7"/>
      <c r="BO306" s="7"/>
      <c r="BP306" s="7"/>
      <c r="BQ306" s="7"/>
    </row>
    <row r="307" spans="2:70" ht="18" customHeight="1" x14ac:dyDescent="0.4">
      <c r="C307" s="41" t="s">
        <v>95</v>
      </c>
      <c r="D307" s="42"/>
      <c r="E307" s="42"/>
      <c r="F307" s="42"/>
      <c r="G307" s="42"/>
      <c r="H307" s="43"/>
      <c r="I307" s="6">
        <v>79</v>
      </c>
      <c r="J307" s="17">
        <f t="shared" ref="J307:J312" si="106">I307/1366</f>
        <v>5.7833089311859445E-2</v>
      </c>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c r="BP307" s="7"/>
      <c r="BQ307" s="7"/>
    </row>
    <row r="308" spans="2:70" ht="18" customHeight="1" x14ac:dyDescent="0.4">
      <c r="C308" s="41" t="s">
        <v>96</v>
      </c>
      <c r="D308" s="42"/>
      <c r="E308" s="42"/>
      <c r="F308" s="42"/>
      <c r="G308" s="42"/>
      <c r="H308" s="43"/>
      <c r="I308" s="6">
        <v>99</v>
      </c>
      <c r="J308" s="17">
        <f t="shared" si="106"/>
        <v>7.2474377745241583E-2</v>
      </c>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row>
    <row r="309" spans="2:70" ht="18" customHeight="1" x14ac:dyDescent="0.4">
      <c r="C309" s="41" t="s">
        <v>97</v>
      </c>
      <c r="D309" s="42"/>
      <c r="E309" s="42"/>
      <c r="F309" s="42"/>
      <c r="G309" s="42"/>
      <c r="H309" s="43"/>
      <c r="I309" s="6">
        <v>87</v>
      </c>
      <c r="J309" s="17">
        <f t="shared" si="106"/>
        <v>6.36896046852123E-2</v>
      </c>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c r="BP309" s="7"/>
      <c r="BQ309" s="7"/>
    </row>
    <row r="310" spans="2:70" ht="18" customHeight="1" x14ac:dyDescent="0.4">
      <c r="C310" s="41" t="s">
        <v>98</v>
      </c>
      <c r="D310" s="42"/>
      <c r="E310" s="42"/>
      <c r="F310" s="42"/>
      <c r="G310" s="42"/>
      <c r="H310" s="43"/>
      <c r="I310" s="6">
        <v>58</v>
      </c>
      <c r="J310" s="17">
        <f t="shared" si="106"/>
        <v>4.24597364568082E-2</v>
      </c>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c r="BP310" s="7"/>
      <c r="BQ310" s="7"/>
    </row>
    <row r="311" spans="2:70" ht="18" customHeight="1" x14ac:dyDescent="0.4">
      <c r="C311" s="41" t="s">
        <v>99</v>
      </c>
      <c r="D311" s="42"/>
      <c r="E311" s="42"/>
      <c r="F311" s="42"/>
      <c r="G311" s="42"/>
      <c r="H311" s="43"/>
      <c r="I311" s="6">
        <v>20</v>
      </c>
      <c r="J311" s="17">
        <f t="shared" si="106"/>
        <v>1.4641288433382138E-2</v>
      </c>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row>
    <row r="312" spans="2:70" ht="18" customHeight="1" x14ac:dyDescent="0.4">
      <c r="C312" s="41" t="s">
        <v>100</v>
      </c>
      <c r="D312" s="42"/>
      <c r="E312" s="42"/>
      <c r="F312" s="42"/>
      <c r="G312" s="42"/>
      <c r="H312" s="43"/>
      <c r="I312" s="6">
        <v>34</v>
      </c>
      <c r="J312" s="17">
        <f t="shared" si="106"/>
        <v>2.4890190336749635E-2</v>
      </c>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row>
    <row r="313" spans="2:70" ht="18" customHeight="1" x14ac:dyDescent="0.4">
      <c r="C313" s="41" t="s">
        <v>277</v>
      </c>
      <c r="D313" s="42"/>
      <c r="E313" s="42"/>
      <c r="F313" s="42"/>
      <c r="G313" s="42"/>
      <c r="H313" s="43"/>
      <c r="I313" s="6">
        <v>36</v>
      </c>
      <c r="J313" s="17">
        <f>I313/1366</f>
        <v>2.6354319180087848E-2</v>
      </c>
      <c r="K313" s="10"/>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c r="BP313" s="7"/>
      <c r="BQ313" s="7"/>
    </row>
    <row r="314" spans="2:70" ht="18" customHeight="1" x14ac:dyDescent="0.4">
      <c r="I314" s="9">
        <f>SUM(I306:I313)</f>
        <v>1366</v>
      </c>
    </row>
    <row r="316" spans="2:70" s="8" customFormat="1" ht="18" customHeight="1" x14ac:dyDescent="0.4">
      <c r="B316" s="8" t="s">
        <v>301</v>
      </c>
    </row>
    <row r="317" spans="2:70" ht="18" customHeight="1" x14ac:dyDescent="0.4">
      <c r="C317" s="44"/>
      <c r="D317" s="42"/>
      <c r="E317" s="42"/>
      <c r="F317" s="42"/>
      <c r="G317" s="42"/>
      <c r="H317" s="42"/>
      <c r="I317" s="43"/>
      <c r="J317" s="13" t="s">
        <v>0</v>
      </c>
      <c r="K317" s="4"/>
      <c r="L317" s="4"/>
      <c r="M317" s="4"/>
      <c r="N317" s="4"/>
      <c r="O317" s="4"/>
      <c r="P317" s="4"/>
      <c r="Q317" s="4"/>
      <c r="R317" s="4"/>
      <c r="S317" s="4"/>
      <c r="T317" s="4"/>
      <c r="U317" s="4"/>
    </row>
    <row r="318" spans="2:70" ht="18" customHeight="1" x14ac:dyDescent="0.4">
      <c r="C318" s="41" t="s">
        <v>101</v>
      </c>
      <c r="D318" s="42"/>
      <c r="E318" s="42"/>
      <c r="F318" s="42"/>
      <c r="G318" s="42"/>
      <c r="H318" s="42"/>
      <c r="I318" s="43"/>
      <c r="J318" s="6">
        <v>734</v>
      </c>
      <c r="K318" s="17">
        <f>J318/1366</f>
        <v>0.53733528550512444</v>
      </c>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c r="BP318" s="7"/>
      <c r="BQ318" s="7"/>
      <c r="BR318" s="7"/>
    </row>
    <row r="319" spans="2:70" ht="18" customHeight="1" x14ac:dyDescent="0.4">
      <c r="C319" s="41" t="s">
        <v>102</v>
      </c>
      <c r="D319" s="42"/>
      <c r="E319" s="42"/>
      <c r="F319" s="42"/>
      <c r="G319" s="42"/>
      <c r="H319" s="42"/>
      <c r="I319" s="43"/>
      <c r="J319" s="6">
        <v>195</v>
      </c>
      <c r="K319" s="17">
        <f t="shared" ref="K319:K323" si="107">J319/1366</f>
        <v>0.14275256222547583</v>
      </c>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c r="BE319" s="7"/>
      <c r="BF319" s="7"/>
      <c r="BG319" s="7"/>
      <c r="BH319" s="7"/>
      <c r="BI319" s="7"/>
      <c r="BJ319" s="7"/>
      <c r="BK319" s="7"/>
      <c r="BL319" s="7"/>
      <c r="BM319" s="7"/>
      <c r="BN319" s="7"/>
      <c r="BO319" s="7"/>
      <c r="BP319" s="7"/>
      <c r="BQ319" s="7"/>
      <c r="BR319" s="7"/>
    </row>
    <row r="320" spans="2:70" ht="18" customHeight="1" x14ac:dyDescent="0.4">
      <c r="C320" s="41" t="s">
        <v>103</v>
      </c>
      <c r="D320" s="42"/>
      <c r="E320" s="42"/>
      <c r="F320" s="42"/>
      <c r="G320" s="42"/>
      <c r="H320" s="42"/>
      <c r="I320" s="43"/>
      <c r="J320" s="6">
        <v>186</v>
      </c>
      <c r="K320" s="17">
        <f t="shared" si="107"/>
        <v>0.13616398243045388</v>
      </c>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7"/>
      <c r="BF320" s="7"/>
      <c r="BG320" s="7"/>
      <c r="BH320" s="7"/>
      <c r="BI320" s="7"/>
      <c r="BJ320" s="7"/>
      <c r="BK320" s="7"/>
      <c r="BL320" s="7"/>
      <c r="BM320" s="7"/>
      <c r="BN320" s="7"/>
      <c r="BO320" s="7"/>
      <c r="BP320" s="7"/>
      <c r="BQ320" s="7"/>
      <c r="BR320" s="7"/>
    </row>
    <row r="321" spans="2:70" ht="18" customHeight="1" x14ac:dyDescent="0.4">
      <c r="C321" s="41" t="s">
        <v>104</v>
      </c>
      <c r="D321" s="42"/>
      <c r="E321" s="42"/>
      <c r="F321" s="42"/>
      <c r="G321" s="42"/>
      <c r="H321" s="42"/>
      <c r="I321" s="43"/>
      <c r="J321" s="6">
        <v>175</v>
      </c>
      <c r="K321" s="17">
        <f t="shared" si="107"/>
        <v>0.12811127379209369</v>
      </c>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row>
    <row r="322" spans="2:70" ht="18" customHeight="1" x14ac:dyDescent="0.4">
      <c r="C322" s="41" t="s">
        <v>105</v>
      </c>
      <c r="D322" s="42"/>
      <c r="E322" s="42"/>
      <c r="F322" s="42"/>
      <c r="G322" s="42"/>
      <c r="H322" s="42"/>
      <c r="I322" s="43"/>
      <c r="J322" s="6">
        <v>63</v>
      </c>
      <c r="K322" s="17">
        <f t="shared" si="107"/>
        <v>4.6120058565153735E-2</v>
      </c>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row>
    <row r="323" spans="2:70" ht="18" customHeight="1" x14ac:dyDescent="0.4">
      <c r="C323" s="41" t="s">
        <v>277</v>
      </c>
      <c r="D323" s="42"/>
      <c r="E323" s="42"/>
      <c r="F323" s="42"/>
      <c r="G323" s="42"/>
      <c r="H323" s="42"/>
      <c r="I323" s="43"/>
      <c r="J323" s="6">
        <v>13</v>
      </c>
      <c r="K323" s="17">
        <f t="shared" si="107"/>
        <v>9.5168374816983897E-3</v>
      </c>
      <c r="L323" s="10"/>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row>
    <row r="324" spans="2:70" ht="18" customHeight="1" x14ac:dyDescent="0.4">
      <c r="J324" s="9">
        <f>SUM(J318:J323)</f>
        <v>1366</v>
      </c>
    </row>
    <row r="326" spans="2:70" ht="18" customHeight="1" x14ac:dyDescent="0.4">
      <c r="B326" s="2" t="s">
        <v>378</v>
      </c>
    </row>
    <row r="327" spans="2:70" s="8" customFormat="1" ht="18" customHeight="1" x14ac:dyDescent="0.4">
      <c r="B327" s="8" t="s">
        <v>379</v>
      </c>
    </row>
    <row r="328" spans="2:70" ht="18" customHeight="1" x14ac:dyDescent="0.4">
      <c r="C328" s="44"/>
      <c r="D328" s="42"/>
      <c r="E328" s="42"/>
      <c r="F328" s="42"/>
      <c r="G328" s="43"/>
      <c r="H328" s="13" t="s">
        <v>0</v>
      </c>
      <c r="I328" s="4"/>
      <c r="J328" s="4"/>
      <c r="K328" s="4"/>
      <c r="L328" s="4"/>
      <c r="M328" s="4"/>
      <c r="N328" s="4"/>
      <c r="O328" s="4"/>
      <c r="P328" s="4"/>
      <c r="Q328" s="4"/>
      <c r="R328" s="4"/>
      <c r="S328" s="4"/>
    </row>
    <row r="329" spans="2:70" ht="18" customHeight="1" x14ac:dyDescent="0.4">
      <c r="C329" s="41" t="s">
        <v>109</v>
      </c>
      <c r="D329" s="42"/>
      <c r="E329" s="42"/>
      <c r="F329" s="42"/>
      <c r="G329" s="43"/>
      <c r="H329" s="6">
        <v>87</v>
      </c>
      <c r="I329" s="17">
        <f>H329/424</f>
        <v>0.20518867924528303</v>
      </c>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7"/>
      <c r="BF329" s="7"/>
      <c r="BG329" s="7"/>
      <c r="BH329" s="7"/>
      <c r="BI329" s="7"/>
      <c r="BJ329" s="7"/>
      <c r="BK329" s="7"/>
      <c r="BL329" s="7"/>
      <c r="BM329" s="7"/>
      <c r="BN329" s="7"/>
      <c r="BO329" s="7"/>
      <c r="BP329" s="7"/>
    </row>
    <row r="330" spans="2:70" ht="18" customHeight="1" x14ac:dyDescent="0.4">
      <c r="C330" s="41" t="s">
        <v>110</v>
      </c>
      <c r="D330" s="42"/>
      <c r="E330" s="42"/>
      <c r="F330" s="42"/>
      <c r="G330" s="43"/>
      <c r="H330" s="6">
        <v>77</v>
      </c>
      <c r="I330" s="17">
        <f t="shared" ref="I330:I346" si="108">H330/424</f>
        <v>0.18160377358490565</v>
      </c>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7"/>
      <c r="BF330" s="7"/>
      <c r="BG330" s="7"/>
      <c r="BH330" s="7"/>
      <c r="BI330" s="7"/>
      <c r="BJ330" s="7"/>
      <c r="BK330" s="7"/>
      <c r="BL330" s="7"/>
      <c r="BM330" s="7"/>
      <c r="BN330" s="7"/>
      <c r="BO330" s="7"/>
      <c r="BP330" s="7"/>
    </row>
    <row r="331" spans="2:70" ht="18" customHeight="1" x14ac:dyDescent="0.4">
      <c r="C331" s="41" t="s">
        <v>111</v>
      </c>
      <c r="D331" s="42"/>
      <c r="E331" s="42"/>
      <c r="F331" s="42"/>
      <c r="G331" s="43"/>
      <c r="H331" s="6">
        <v>145</v>
      </c>
      <c r="I331" s="17">
        <f t="shared" si="108"/>
        <v>0.34198113207547171</v>
      </c>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c r="BE331" s="7"/>
      <c r="BF331" s="7"/>
      <c r="BG331" s="7"/>
      <c r="BH331" s="7"/>
      <c r="BI331" s="7"/>
      <c r="BJ331" s="7"/>
      <c r="BK331" s="7"/>
      <c r="BL331" s="7"/>
      <c r="BM331" s="7"/>
      <c r="BN331" s="7"/>
      <c r="BO331" s="7"/>
      <c r="BP331" s="7"/>
    </row>
    <row r="332" spans="2:70" ht="18" customHeight="1" x14ac:dyDescent="0.4">
      <c r="C332" s="41" t="s">
        <v>112</v>
      </c>
      <c r="D332" s="42"/>
      <c r="E332" s="42"/>
      <c r="F332" s="42"/>
      <c r="G332" s="43"/>
      <c r="H332" s="6">
        <v>39</v>
      </c>
      <c r="I332" s="17">
        <f t="shared" si="108"/>
        <v>9.1981132075471692E-2</v>
      </c>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7"/>
      <c r="BP332" s="7"/>
    </row>
    <row r="333" spans="2:70" ht="18" customHeight="1" x14ac:dyDescent="0.4">
      <c r="C333" s="41" t="s">
        <v>113</v>
      </c>
      <c r="D333" s="42"/>
      <c r="E333" s="42"/>
      <c r="F333" s="42"/>
      <c r="G333" s="43"/>
      <c r="H333" s="6">
        <v>79</v>
      </c>
      <c r="I333" s="17">
        <f t="shared" si="108"/>
        <v>0.18632075471698112</v>
      </c>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row>
    <row r="334" spans="2:70" ht="18" customHeight="1" x14ac:dyDescent="0.4">
      <c r="C334" s="41" t="s">
        <v>114</v>
      </c>
      <c r="D334" s="42"/>
      <c r="E334" s="42"/>
      <c r="F334" s="42"/>
      <c r="G334" s="43"/>
      <c r="H334" s="6">
        <v>86</v>
      </c>
      <c r="I334" s="17">
        <f t="shared" si="108"/>
        <v>0.20283018867924529</v>
      </c>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c r="BE334" s="7"/>
      <c r="BF334" s="7"/>
      <c r="BG334" s="7"/>
      <c r="BH334" s="7"/>
      <c r="BI334" s="7"/>
      <c r="BJ334" s="7"/>
      <c r="BK334" s="7"/>
      <c r="BL334" s="7"/>
      <c r="BM334" s="7"/>
      <c r="BN334" s="7"/>
      <c r="BO334" s="7"/>
      <c r="BP334" s="7"/>
    </row>
    <row r="335" spans="2:70" ht="18" customHeight="1" x14ac:dyDescent="0.4">
      <c r="C335" s="41" t="s">
        <v>115</v>
      </c>
      <c r="D335" s="42"/>
      <c r="E335" s="42"/>
      <c r="F335" s="42"/>
      <c r="G335" s="43"/>
      <c r="H335" s="6">
        <v>45</v>
      </c>
      <c r="I335" s="17">
        <f t="shared" si="108"/>
        <v>0.10613207547169812</v>
      </c>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c r="BA335" s="7"/>
      <c r="BB335" s="7"/>
      <c r="BC335" s="7"/>
      <c r="BD335" s="7"/>
      <c r="BE335" s="7"/>
      <c r="BF335" s="7"/>
      <c r="BG335" s="7"/>
      <c r="BH335" s="7"/>
      <c r="BI335" s="7"/>
      <c r="BJ335" s="7"/>
      <c r="BK335" s="7"/>
      <c r="BL335" s="7"/>
      <c r="BM335" s="7"/>
      <c r="BN335" s="7"/>
      <c r="BO335" s="7"/>
      <c r="BP335" s="7"/>
    </row>
    <row r="336" spans="2:70" ht="18" customHeight="1" x14ac:dyDescent="0.4">
      <c r="C336" s="41" t="s">
        <v>116</v>
      </c>
      <c r="D336" s="42"/>
      <c r="E336" s="42"/>
      <c r="F336" s="42"/>
      <c r="G336" s="43"/>
      <c r="H336" s="6">
        <v>32</v>
      </c>
      <c r="I336" s="17">
        <f t="shared" si="108"/>
        <v>7.5471698113207544E-2</v>
      </c>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c r="BA336" s="7"/>
      <c r="BB336" s="7"/>
      <c r="BC336" s="7"/>
      <c r="BD336" s="7"/>
      <c r="BE336" s="7"/>
      <c r="BF336" s="7"/>
      <c r="BG336" s="7"/>
      <c r="BH336" s="7"/>
      <c r="BI336" s="7"/>
      <c r="BJ336" s="7"/>
      <c r="BK336" s="7"/>
      <c r="BL336" s="7"/>
      <c r="BM336" s="7"/>
      <c r="BN336" s="7"/>
      <c r="BO336" s="7"/>
      <c r="BP336" s="7"/>
    </row>
    <row r="337" spans="2:68" ht="18" customHeight="1" x14ac:dyDescent="0.4">
      <c r="C337" s="41" t="s">
        <v>117</v>
      </c>
      <c r="D337" s="42"/>
      <c r="E337" s="42"/>
      <c r="F337" s="42"/>
      <c r="G337" s="43"/>
      <c r="H337" s="6">
        <v>38</v>
      </c>
      <c r="I337" s="17">
        <f t="shared" si="108"/>
        <v>8.9622641509433956E-2</v>
      </c>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c r="BE337" s="7"/>
      <c r="BF337" s="7"/>
      <c r="BG337" s="7"/>
      <c r="BH337" s="7"/>
      <c r="BI337" s="7"/>
      <c r="BJ337" s="7"/>
      <c r="BK337" s="7"/>
      <c r="BL337" s="7"/>
      <c r="BM337" s="7"/>
      <c r="BN337" s="7"/>
      <c r="BO337" s="7"/>
      <c r="BP337" s="7"/>
    </row>
    <row r="338" spans="2:68" ht="18" customHeight="1" x14ac:dyDescent="0.4">
      <c r="C338" s="41" t="s">
        <v>118</v>
      </c>
      <c r="D338" s="42"/>
      <c r="E338" s="42"/>
      <c r="F338" s="42"/>
      <c r="G338" s="43"/>
      <c r="H338" s="6">
        <v>63</v>
      </c>
      <c r="I338" s="17">
        <f t="shared" si="108"/>
        <v>0.14858490566037735</v>
      </c>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7"/>
      <c r="BI338" s="7"/>
      <c r="BJ338" s="7"/>
      <c r="BK338" s="7"/>
      <c r="BL338" s="7"/>
      <c r="BM338" s="7"/>
      <c r="BN338" s="7"/>
      <c r="BO338" s="7"/>
      <c r="BP338" s="7"/>
    </row>
    <row r="339" spans="2:68" ht="18" customHeight="1" x14ac:dyDescent="0.4">
      <c r="C339" s="41" t="s">
        <v>119</v>
      </c>
      <c r="D339" s="42"/>
      <c r="E339" s="42"/>
      <c r="F339" s="42"/>
      <c r="G339" s="43"/>
      <c r="H339" s="6">
        <v>21</v>
      </c>
      <c r="I339" s="17">
        <f t="shared" si="108"/>
        <v>4.9528301886792456E-2</v>
      </c>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row>
    <row r="340" spans="2:68" ht="18" customHeight="1" x14ac:dyDescent="0.4">
      <c r="C340" s="41" t="s">
        <v>120</v>
      </c>
      <c r="D340" s="42"/>
      <c r="E340" s="42"/>
      <c r="F340" s="42"/>
      <c r="G340" s="43"/>
      <c r="H340" s="6">
        <v>1</v>
      </c>
      <c r="I340" s="17">
        <f t="shared" si="108"/>
        <v>2.3584905660377358E-3</v>
      </c>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row>
    <row r="341" spans="2:68" ht="18" customHeight="1" x14ac:dyDescent="0.4">
      <c r="C341" s="41" t="s">
        <v>121</v>
      </c>
      <c r="D341" s="42"/>
      <c r="E341" s="42"/>
      <c r="F341" s="42"/>
      <c r="G341" s="43"/>
      <c r="H341" s="6">
        <v>9</v>
      </c>
      <c r="I341" s="17">
        <f t="shared" si="108"/>
        <v>2.1226415094339621E-2</v>
      </c>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row>
    <row r="342" spans="2:68" ht="18" customHeight="1" x14ac:dyDescent="0.4">
      <c r="C342" s="41" t="s">
        <v>122</v>
      </c>
      <c r="D342" s="42"/>
      <c r="E342" s="42"/>
      <c r="F342" s="42"/>
      <c r="G342" s="43"/>
      <c r="H342" s="6">
        <v>8</v>
      </c>
      <c r="I342" s="17">
        <f t="shared" si="108"/>
        <v>1.8867924528301886E-2</v>
      </c>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row>
    <row r="343" spans="2:68" ht="18" customHeight="1" x14ac:dyDescent="0.4">
      <c r="C343" s="41" t="s">
        <v>123</v>
      </c>
      <c r="D343" s="42"/>
      <c r="E343" s="42"/>
      <c r="F343" s="42"/>
      <c r="G343" s="43"/>
      <c r="H343" s="6">
        <v>17</v>
      </c>
      <c r="I343" s="17">
        <f t="shared" si="108"/>
        <v>4.0094339622641507E-2</v>
      </c>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row>
    <row r="344" spans="2:68" ht="18" customHeight="1" x14ac:dyDescent="0.4">
      <c r="C344" s="41" t="s">
        <v>124</v>
      </c>
      <c r="D344" s="42"/>
      <c r="E344" s="42"/>
      <c r="F344" s="42"/>
      <c r="G344" s="43"/>
      <c r="H344" s="6">
        <v>38</v>
      </c>
      <c r="I344" s="17">
        <f t="shared" si="108"/>
        <v>8.9622641509433956E-2</v>
      </c>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row>
    <row r="345" spans="2:68" ht="18" customHeight="1" x14ac:dyDescent="0.4">
      <c r="C345" s="41" t="s">
        <v>125</v>
      </c>
      <c r="D345" s="42"/>
      <c r="E345" s="42"/>
      <c r="F345" s="42"/>
      <c r="G345" s="43"/>
      <c r="H345" s="6">
        <v>72</v>
      </c>
      <c r="I345" s="17">
        <f t="shared" si="108"/>
        <v>0.16981132075471697</v>
      </c>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row>
    <row r="346" spans="2:68" ht="18" customHeight="1" x14ac:dyDescent="0.4">
      <c r="C346" s="41" t="s">
        <v>277</v>
      </c>
      <c r="D346" s="42"/>
      <c r="E346" s="42"/>
      <c r="F346" s="42"/>
      <c r="G346" s="43"/>
      <c r="H346" s="6">
        <v>2</v>
      </c>
      <c r="I346" s="17">
        <f t="shared" si="108"/>
        <v>4.7169811320754715E-3</v>
      </c>
      <c r="J346" s="10"/>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row>
    <row r="347" spans="2:68" ht="18" customHeight="1" x14ac:dyDescent="0.4">
      <c r="H347" s="9">
        <f>SUM(H329:H346)</f>
        <v>859</v>
      </c>
    </row>
    <row r="348" spans="2:68" ht="18" customHeight="1" x14ac:dyDescent="0.4">
      <c r="H348" s="9"/>
    </row>
    <row r="349" spans="2:68" ht="18" customHeight="1" x14ac:dyDescent="0.4">
      <c r="H349" s="9"/>
    </row>
    <row r="350" spans="2:68" ht="18" customHeight="1" x14ac:dyDescent="0.4">
      <c r="B350" s="40" t="s">
        <v>405</v>
      </c>
    </row>
    <row r="351" spans="2:68" ht="18" customHeight="1" x14ac:dyDescent="0.4">
      <c r="B351" s="40" t="s">
        <v>380</v>
      </c>
    </row>
    <row r="352" spans="2:68" s="8" customFormat="1" ht="18" customHeight="1" x14ac:dyDescent="0.4">
      <c r="B352" s="8" t="s">
        <v>302</v>
      </c>
    </row>
    <row r="353" spans="2:67" ht="18" customHeight="1" x14ac:dyDescent="0.4">
      <c r="C353" s="44"/>
      <c r="D353" s="42"/>
      <c r="E353" s="42"/>
      <c r="F353" s="43"/>
      <c r="G353" s="13" t="s">
        <v>0</v>
      </c>
      <c r="H353" s="4"/>
      <c r="I353" s="4"/>
      <c r="J353" s="4"/>
      <c r="K353" s="4"/>
      <c r="L353" s="4"/>
      <c r="M353" s="4"/>
      <c r="N353" s="4"/>
      <c r="O353" s="4"/>
      <c r="P353" s="4"/>
      <c r="Q353" s="4"/>
      <c r="R353" s="4"/>
    </row>
    <row r="354" spans="2:67" ht="18" customHeight="1" x14ac:dyDescent="0.4">
      <c r="C354" s="41" t="s">
        <v>126</v>
      </c>
      <c r="D354" s="42"/>
      <c r="E354" s="42"/>
      <c r="F354" s="43"/>
      <c r="G354" s="6">
        <v>1231</v>
      </c>
      <c r="H354" s="17">
        <f>G354/1678</f>
        <v>0.73361144219308705</v>
      </c>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c r="BE354" s="7"/>
      <c r="BF354" s="7"/>
      <c r="BG354" s="7"/>
      <c r="BH354" s="7"/>
      <c r="BI354" s="7"/>
      <c r="BJ354" s="7"/>
      <c r="BK354" s="7"/>
      <c r="BL354" s="7"/>
      <c r="BM354" s="7"/>
      <c r="BN354" s="7"/>
      <c r="BO354" s="7"/>
    </row>
    <row r="355" spans="2:67" ht="18" customHeight="1" x14ac:dyDescent="0.4">
      <c r="C355" s="41" t="s">
        <v>127</v>
      </c>
      <c r="D355" s="42"/>
      <c r="E355" s="42"/>
      <c r="F355" s="43"/>
      <c r="G355" s="6">
        <v>386</v>
      </c>
      <c r="H355" s="17">
        <f t="shared" ref="H355:H356" si="109">G355/1678</f>
        <v>0.23003575685339689</v>
      </c>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c r="BA355" s="7"/>
      <c r="BB355" s="7"/>
      <c r="BC355" s="7"/>
      <c r="BD355" s="7"/>
      <c r="BE355" s="7"/>
      <c r="BF355" s="7"/>
      <c r="BG355" s="7"/>
      <c r="BH355" s="7"/>
      <c r="BI355" s="7"/>
      <c r="BJ355" s="7"/>
      <c r="BK355" s="7"/>
      <c r="BL355" s="7"/>
      <c r="BM355" s="7"/>
      <c r="BN355" s="7"/>
      <c r="BO355" s="7"/>
    </row>
    <row r="356" spans="2:67" ht="18" customHeight="1" x14ac:dyDescent="0.4">
      <c r="C356" s="41" t="s">
        <v>277</v>
      </c>
      <c r="D356" s="42"/>
      <c r="E356" s="42"/>
      <c r="F356" s="43"/>
      <c r="G356" s="6">
        <v>61</v>
      </c>
      <c r="H356" s="17">
        <f t="shared" si="109"/>
        <v>3.635280095351609E-2</v>
      </c>
      <c r="I356" s="10"/>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c r="BE356" s="7"/>
      <c r="BF356" s="7"/>
      <c r="BG356" s="7"/>
      <c r="BH356" s="7"/>
      <c r="BI356" s="7"/>
      <c r="BJ356" s="7"/>
      <c r="BK356" s="7"/>
      <c r="BL356" s="7"/>
      <c r="BM356" s="7"/>
      <c r="BN356" s="7"/>
      <c r="BO356" s="7"/>
    </row>
    <row r="357" spans="2:67" ht="18" customHeight="1" x14ac:dyDescent="0.4">
      <c r="G357" s="9">
        <f>SUM(G354:G356)</f>
        <v>1678</v>
      </c>
    </row>
    <row r="359" spans="2:67" s="8" customFormat="1" ht="18" customHeight="1" x14ac:dyDescent="0.4">
      <c r="B359" s="8" t="s">
        <v>303</v>
      </c>
    </row>
    <row r="360" spans="2:67" ht="18" customHeight="1" x14ac:dyDescent="0.4">
      <c r="C360" s="44"/>
      <c r="D360" s="42"/>
      <c r="E360" s="42"/>
      <c r="F360" s="43"/>
      <c r="G360" s="13" t="s">
        <v>0</v>
      </c>
      <c r="H360" s="4"/>
      <c r="I360" s="4"/>
      <c r="J360" s="4"/>
      <c r="K360" s="4"/>
      <c r="L360" s="4"/>
      <c r="M360" s="4"/>
      <c r="N360" s="4"/>
      <c r="O360" s="4"/>
      <c r="P360" s="4"/>
      <c r="Q360" s="4"/>
      <c r="R360" s="4"/>
    </row>
    <row r="361" spans="2:67" ht="18" customHeight="1" x14ac:dyDescent="0.4">
      <c r="C361" s="41" t="s">
        <v>129</v>
      </c>
      <c r="D361" s="42"/>
      <c r="E361" s="42"/>
      <c r="F361" s="43"/>
      <c r="G361" s="6">
        <v>233</v>
      </c>
      <c r="H361" s="17">
        <f>G361/1678</f>
        <v>0.13885578069129917</v>
      </c>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c r="BA361" s="7"/>
      <c r="BB361" s="7"/>
      <c r="BC361" s="7"/>
      <c r="BD361" s="7"/>
      <c r="BE361" s="7"/>
      <c r="BF361" s="7"/>
      <c r="BG361" s="7"/>
      <c r="BH361" s="7"/>
      <c r="BI361" s="7"/>
      <c r="BJ361" s="7"/>
      <c r="BK361" s="7"/>
      <c r="BL361" s="7"/>
      <c r="BM361" s="7"/>
      <c r="BN361" s="7"/>
      <c r="BO361" s="7"/>
    </row>
    <row r="362" spans="2:67" ht="18" customHeight="1" x14ac:dyDescent="0.4">
      <c r="C362" s="41" t="s">
        <v>130</v>
      </c>
      <c r="D362" s="42"/>
      <c r="E362" s="42"/>
      <c r="F362" s="43"/>
      <c r="G362" s="6">
        <v>685</v>
      </c>
      <c r="H362" s="17">
        <f t="shared" ref="H362:H364" si="110">G362/1678</f>
        <v>0.40822407628128726</v>
      </c>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c r="BA362" s="7"/>
      <c r="BB362" s="7"/>
      <c r="BC362" s="7"/>
      <c r="BD362" s="7"/>
      <c r="BE362" s="7"/>
      <c r="BF362" s="7"/>
      <c r="BG362" s="7"/>
      <c r="BH362" s="7"/>
      <c r="BI362" s="7"/>
      <c r="BJ362" s="7"/>
      <c r="BK362" s="7"/>
      <c r="BL362" s="7"/>
      <c r="BM362" s="7"/>
      <c r="BN362" s="7"/>
      <c r="BO362" s="7"/>
    </row>
    <row r="363" spans="2:67" ht="18" customHeight="1" x14ac:dyDescent="0.4">
      <c r="C363" s="41" t="s">
        <v>131</v>
      </c>
      <c r="D363" s="42"/>
      <c r="E363" s="42"/>
      <c r="F363" s="43"/>
      <c r="G363" s="6">
        <v>455</v>
      </c>
      <c r="H363" s="17">
        <f t="shared" si="110"/>
        <v>0.27115613825983315</v>
      </c>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c r="BA363" s="7"/>
      <c r="BB363" s="7"/>
      <c r="BC363" s="7"/>
      <c r="BD363" s="7"/>
      <c r="BE363" s="7"/>
      <c r="BF363" s="7"/>
      <c r="BG363" s="7"/>
      <c r="BH363" s="7"/>
      <c r="BI363" s="7"/>
      <c r="BJ363" s="7"/>
      <c r="BK363" s="7"/>
      <c r="BL363" s="7"/>
      <c r="BM363" s="7"/>
      <c r="BN363" s="7"/>
      <c r="BO363" s="7"/>
    </row>
    <row r="364" spans="2:67" ht="18" customHeight="1" x14ac:dyDescent="0.4">
      <c r="C364" s="41" t="s">
        <v>132</v>
      </c>
      <c r="D364" s="42"/>
      <c r="E364" s="42"/>
      <c r="F364" s="43"/>
      <c r="G364" s="6">
        <v>247</v>
      </c>
      <c r="H364" s="17">
        <f t="shared" si="110"/>
        <v>0.14719904648390941</v>
      </c>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c r="BA364" s="7"/>
      <c r="BB364" s="7"/>
      <c r="BC364" s="7"/>
      <c r="BD364" s="7"/>
      <c r="BE364" s="7"/>
      <c r="BF364" s="7"/>
      <c r="BG364" s="7"/>
      <c r="BH364" s="7"/>
      <c r="BI364" s="7"/>
      <c r="BJ364" s="7"/>
      <c r="BK364" s="7"/>
      <c r="BL364" s="7"/>
      <c r="BM364" s="7"/>
      <c r="BN364" s="7"/>
      <c r="BO364" s="7"/>
    </row>
    <row r="365" spans="2:67" ht="18" customHeight="1" x14ac:dyDescent="0.4">
      <c r="C365" s="41" t="s">
        <v>277</v>
      </c>
      <c r="D365" s="42"/>
      <c r="E365" s="42"/>
      <c r="F365" s="43"/>
      <c r="G365" s="6">
        <v>58</v>
      </c>
      <c r="H365" s="17">
        <f>G365/1678</f>
        <v>3.4564958283671038E-2</v>
      </c>
      <c r="I365" s="10"/>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c r="BA365" s="7"/>
      <c r="BB365" s="7"/>
      <c r="BC365" s="7"/>
      <c r="BD365" s="7"/>
      <c r="BE365" s="7"/>
      <c r="BF365" s="7"/>
      <c r="BG365" s="7"/>
      <c r="BH365" s="7"/>
      <c r="BI365" s="7"/>
      <c r="BJ365" s="7"/>
      <c r="BK365" s="7"/>
      <c r="BL365" s="7"/>
      <c r="BM365" s="7"/>
      <c r="BN365" s="7"/>
      <c r="BO365" s="7"/>
    </row>
    <row r="366" spans="2:67" ht="18" customHeight="1" x14ac:dyDescent="0.4">
      <c r="G366" s="9">
        <f>SUM(G361:G365)</f>
        <v>1678</v>
      </c>
    </row>
    <row r="368" spans="2:67" ht="18" customHeight="1" x14ac:dyDescent="0.4">
      <c r="B368" s="8" t="s">
        <v>304</v>
      </c>
    </row>
    <row r="369" spans="2:68" ht="18" customHeight="1" x14ac:dyDescent="0.4">
      <c r="C369" s="44"/>
      <c r="D369" s="42"/>
      <c r="E369" s="42"/>
      <c r="F369" s="42"/>
      <c r="G369" s="43"/>
      <c r="H369" s="13" t="s">
        <v>0</v>
      </c>
      <c r="I369" s="4"/>
      <c r="J369" s="4"/>
      <c r="K369" s="4"/>
      <c r="L369" s="4"/>
      <c r="M369" s="4"/>
      <c r="N369" s="4"/>
      <c r="O369" s="4"/>
      <c r="P369" s="4"/>
      <c r="Q369" s="4"/>
      <c r="R369" s="4"/>
      <c r="S369" s="4"/>
    </row>
    <row r="370" spans="2:68" ht="18" customHeight="1" x14ac:dyDescent="0.4">
      <c r="C370" s="41" t="s">
        <v>133</v>
      </c>
      <c r="D370" s="42"/>
      <c r="E370" s="42"/>
      <c r="F370" s="42"/>
      <c r="G370" s="43"/>
      <c r="H370" s="6">
        <v>581</v>
      </c>
      <c r="I370" s="17">
        <f>H370/1678</f>
        <v>0.3462455303933254</v>
      </c>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c r="BA370" s="7"/>
      <c r="BB370" s="7"/>
      <c r="BC370" s="7"/>
      <c r="BD370" s="7"/>
      <c r="BE370" s="7"/>
      <c r="BF370" s="7"/>
      <c r="BG370" s="7"/>
      <c r="BH370" s="7"/>
      <c r="BI370" s="7"/>
      <c r="BJ370" s="7"/>
      <c r="BK370" s="7"/>
      <c r="BL370" s="7"/>
      <c r="BM370" s="7"/>
      <c r="BN370" s="7"/>
      <c r="BO370" s="7"/>
      <c r="BP370" s="7"/>
    </row>
    <row r="371" spans="2:68" ht="18" customHeight="1" x14ac:dyDescent="0.4">
      <c r="C371" s="41" t="s">
        <v>134</v>
      </c>
      <c r="D371" s="42"/>
      <c r="E371" s="42"/>
      <c r="F371" s="42"/>
      <c r="G371" s="43"/>
      <c r="H371" s="6">
        <v>789</v>
      </c>
      <c r="I371" s="17">
        <f t="shared" ref="I371:I379" si="111">H371/1678</f>
        <v>0.47020262216924913</v>
      </c>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c r="BA371" s="7"/>
      <c r="BB371" s="7"/>
      <c r="BC371" s="7"/>
      <c r="BD371" s="7"/>
      <c r="BE371" s="7"/>
      <c r="BF371" s="7"/>
      <c r="BG371" s="7"/>
      <c r="BH371" s="7"/>
      <c r="BI371" s="7"/>
      <c r="BJ371" s="7"/>
      <c r="BK371" s="7"/>
      <c r="BL371" s="7"/>
      <c r="BM371" s="7"/>
      <c r="BN371" s="7"/>
      <c r="BO371" s="7"/>
      <c r="BP371" s="7"/>
    </row>
    <row r="372" spans="2:68" ht="18" customHeight="1" x14ac:dyDescent="0.4">
      <c r="C372" s="41" t="s">
        <v>135</v>
      </c>
      <c r="D372" s="42"/>
      <c r="E372" s="42"/>
      <c r="F372" s="42"/>
      <c r="G372" s="43"/>
      <c r="H372" s="6">
        <v>144</v>
      </c>
      <c r="I372" s="17">
        <f t="shared" si="111"/>
        <v>8.5816448152562577E-2</v>
      </c>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c r="BA372" s="7"/>
      <c r="BB372" s="7"/>
      <c r="BC372" s="7"/>
      <c r="BD372" s="7"/>
      <c r="BE372" s="7"/>
      <c r="BF372" s="7"/>
      <c r="BG372" s="7"/>
      <c r="BH372" s="7"/>
      <c r="BI372" s="7"/>
      <c r="BJ372" s="7"/>
      <c r="BK372" s="7"/>
      <c r="BL372" s="7"/>
      <c r="BM372" s="7"/>
      <c r="BN372" s="7"/>
      <c r="BO372" s="7"/>
      <c r="BP372" s="7"/>
    </row>
    <row r="373" spans="2:68" ht="18" customHeight="1" x14ac:dyDescent="0.4">
      <c r="C373" s="41" t="s">
        <v>136</v>
      </c>
      <c r="D373" s="42"/>
      <c r="E373" s="42"/>
      <c r="F373" s="42"/>
      <c r="G373" s="43"/>
      <c r="H373" s="6">
        <v>34</v>
      </c>
      <c r="I373" s="17">
        <f t="shared" si="111"/>
        <v>2.0262216924910609E-2</v>
      </c>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c r="BA373" s="7"/>
      <c r="BB373" s="7"/>
      <c r="BC373" s="7"/>
      <c r="BD373" s="7"/>
      <c r="BE373" s="7"/>
      <c r="BF373" s="7"/>
      <c r="BG373" s="7"/>
      <c r="BH373" s="7"/>
      <c r="BI373" s="7"/>
      <c r="BJ373" s="7"/>
      <c r="BK373" s="7"/>
      <c r="BL373" s="7"/>
      <c r="BM373" s="7"/>
      <c r="BN373" s="7"/>
      <c r="BO373" s="7"/>
      <c r="BP373" s="7"/>
    </row>
    <row r="374" spans="2:68" ht="18" customHeight="1" x14ac:dyDescent="0.4">
      <c r="C374" s="41" t="s">
        <v>137</v>
      </c>
      <c r="D374" s="42"/>
      <c r="E374" s="42"/>
      <c r="F374" s="42"/>
      <c r="G374" s="43"/>
      <c r="H374" s="6">
        <v>2</v>
      </c>
      <c r="I374" s="17">
        <f t="shared" si="111"/>
        <v>1.1918951132300357E-3</v>
      </c>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c r="BA374" s="7"/>
      <c r="BB374" s="7"/>
      <c r="BC374" s="7"/>
      <c r="BD374" s="7"/>
      <c r="BE374" s="7"/>
      <c r="BF374" s="7"/>
      <c r="BG374" s="7"/>
      <c r="BH374" s="7"/>
      <c r="BI374" s="7"/>
      <c r="BJ374" s="7"/>
      <c r="BK374" s="7"/>
      <c r="BL374" s="7"/>
      <c r="BM374" s="7"/>
      <c r="BN374" s="7"/>
      <c r="BO374" s="7"/>
      <c r="BP374" s="7"/>
    </row>
    <row r="375" spans="2:68" ht="18" customHeight="1" x14ac:dyDescent="0.4">
      <c r="C375" s="41" t="s">
        <v>138</v>
      </c>
      <c r="D375" s="42"/>
      <c r="E375" s="42"/>
      <c r="F375" s="42"/>
      <c r="G375" s="43"/>
      <c r="H375" s="6">
        <v>150</v>
      </c>
      <c r="I375" s="17">
        <f t="shared" si="111"/>
        <v>8.9392133492252682E-2</v>
      </c>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c r="BA375" s="7"/>
      <c r="BB375" s="7"/>
      <c r="BC375" s="7"/>
      <c r="BD375" s="7"/>
      <c r="BE375" s="7"/>
      <c r="BF375" s="7"/>
      <c r="BG375" s="7"/>
      <c r="BH375" s="7"/>
      <c r="BI375" s="7"/>
      <c r="BJ375" s="7"/>
      <c r="BK375" s="7"/>
      <c r="BL375" s="7"/>
      <c r="BM375" s="7"/>
      <c r="BN375" s="7"/>
      <c r="BO375" s="7"/>
      <c r="BP375" s="7"/>
    </row>
    <row r="376" spans="2:68" ht="18" customHeight="1" x14ac:dyDescent="0.4">
      <c r="C376" s="41" t="s">
        <v>139</v>
      </c>
      <c r="D376" s="42"/>
      <c r="E376" s="42"/>
      <c r="F376" s="42"/>
      <c r="G376" s="43"/>
      <c r="H376" s="6">
        <v>6</v>
      </c>
      <c r="I376" s="17">
        <f t="shared" si="111"/>
        <v>3.5756853396901071E-3</v>
      </c>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c r="BA376" s="7"/>
      <c r="BB376" s="7"/>
      <c r="BC376" s="7"/>
      <c r="BD376" s="7"/>
      <c r="BE376" s="7"/>
      <c r="BF376" s="7"/>
      <c r="BG376" s="7"/>
      <c r="BH376" s="7"/>
      <c r="BI376" s="7"/>
      <c r="BJ376" s="7"/>
      <c r="BK376" s="7"/>
      <c r="BL376" s="7"/>
      <c r="BM376" s="7"/>
      <c r="BN376" s="7"/>
      <c r="BO376" s="7"/>
      <c r="BP376" s="7"/>
    </row>
    <row r="377" spans="2:68" ht="18" customHeight="1" x14ac:dyDescent="0.4">
      <c r="C377" s="41" t="s">
        <v>140</v>
      </c>
      <c r="D377" s="42"/>
      <c r="E377" s="42"/>
      <c r="F377" s="42"/>
      <c r="G377" s="43"/>
      <c r="H377" s="6">
        <v>7</v>
      </c>
      <c r="I377" s="17">
        <f t="shared" si="111"/>
        <v>4.1716328963051254E-3</v>
      </c>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c r="BA377" s="7"/>
      <c r="BB377" s="7"/>
      <c r="BC377" s="7"/>
      <c r="BD377" s="7"/>
      <c r="BE377" s="7"/>
      <c r="BF377" s="7"/>
      <c r="BG377" s="7"/>
      <c r="BH377" s="7"/>
      <c r="BI377" s="7"/>
      <c r="BJ377" s="7"/>
      <c r="BK377" s="7"/>
      <c r="BL377" s="7"/>
      <c r="BM377" s="7"/>
      <c r="BN377" s="7"/>
      <c r="BO377" s="7"/>
      <c r="BP377" s="7"/>
    </row>
    <row r="378" spans="2:68" ht="18" customHeight="1" x14ac:dyDescent="0.4">
      <c r="C378" s="41" t="s">
        <v>93</v>
      </c>
      <c r="D378" s="42"/>
      <c r="E378" s="42"/>
      <c r="F378" s="42"/>
      <c r="G378" s="43"/>
      <c r="H378" s="6">
        <v>33</v>
      </c>
      <c r="I378" s="17">
        <f t="shared" si="111"/>
        <v>1.9666269368295589E-2</v>
      </c>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c r="BA378" s="7"/>
      <c r="BB378" s="7"/>
      <c r="BC378" s="7"/>
      <c r="BD378" s="7"/>
      <c r="BE378" s="7"/>
      <c r="BF378" s="7"/>
      <c r="BG378" s="7"/>
      <c r="BH378" s="7"/>
      <c r="BI378" s="7"/>
      <c r="BJ378" s="7"/>
      <c r="BK378" s="7"/>
      <c r="BL378" s="7"/>
      <c r="BM378" s="7"/>
      <c r="BN378" s="7"/>
      <c r="BO378" s="7"/>
      <c r="BP378" s="7"/>
    </row>
    <row r="379" spans="2:68" ht="18" customHeight="1" x14ac:dyDescent="0.4">
      <c r="C379" s="41" t="s">
        <v>277</v>
      </c>
      <c r="D379" s="42"/>
      <c r="E379" s="42"/>
      <c r="F379" s="42"/>
      <c r="G379" s="43"/>
      <c r="H379" s="6">
        <v>58</v>
      </c>
      <c r="I379" s="17">
        <f t="shared" si="111"/>
        <v>3.4564958283671038E-2</v>
      </c>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c r="BA379" s="7"/>
      <c r="BB379" s="7"/>
      <c r="BC379" s="7"/>
      <c r="BD379" s="7"/>
      <c r="BE379" s="7"/>
      <c r="BF379" s="7"/>
      <c r="BG379" s="7"/>
      <c r="BH379" s="7"/>
      <c r="BI379" s="7"/>
      <c r="BJ379" s="7"/>
      <c r="BK379" s="7"/>
      <c r="BL379" s="7"/>
      <c r="BM379" s="7"/>
      <c r="BN379" s="7"/>
      <c r="BO379" s="7"/>
      <c r="BP379" s="7"/>
    </row>
    <row r="380" spans="2:68" ht="18" customHeight="1" x14ac:dyDescent="0.4">
      <c r="H380" s="9">
        <f>SUM(H370:H379)</f>
        <v>1804</v>
      </c>
    </row>
    <row r="382" spans="2:68" s="8" customFormat="1" ht="18" customHeight="1" x14ac:dyDescent="0.4">
      <c r="B382" s="8" t="s">
        <v>305</v>
      </c>
    </row>
    <row r="383" spans="2:68" ht="18" customHeight="1" x14ac:dyDescent="0.4">
      <c r="C383" s="44"/>
      <c r="D383" s="42"/>
      <c r="E383" s="42"/>
      <c r="F383" s="43"/>
      <c r="G383" s="13" t="s">
        <v>0</v>
      </c>
      <c r="H383" s="4"/>
      <c r="I383" s="4"/>
      <c r="J383" s="4"/>
      <c r="K383" s="4"/>
      <c r="L383" s="4"/>
      <c r="M383" s="4"/>
      <c r="N383" s="4"/>
      <c r="O383" s="4"/>
      <c r="P383" s="4"/>
      <c r="Q383" s="4"/>
      <c r="R383" s="4"/>
    </row>
    <row r="384" spans="2:68" ht="18" customHeight="1" x14ac:dyDescent="0.4">
      <c r="C384" s="41" t="s">
        <v>21</v>
      </c>
      <c r="D384" s="42"/>
      <c r="E384" s="42"/>
      <c r="F384" s="43"/>
      <c r="G384" s="6">
        <v>327</v>
      </c>
      <c r="H384" s="17">
        <f>G384/1678</f>
        <v>0.19487485101311083</v>
      </c>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c r="BA384" s="7"/>
      <c r="BB384" s="7"/>
      <c r="BC384" s="7"/>
      <c r="BD384" s="7"/>
      <c r="BE384" s="7"/>
      <c r="BF384" s="7"/>
      <c r="BG384" s="7"/>
      <c r="BH384" s="7"/>
      <c r="BI384" s="7"/>
      <c r="BJ384" s="7"/>
      <c r="BK384" s="7"/>
      <c r="BL384" s="7"/>
      <c r="BM384" s="7"/>
      <c r="BN384" s="7"/>
      <c r="BO384" s="7"/>
    </row>
    <row r="385" spans="2:68" ht="18" customHeight="1" x14ac:dyDescent="0.4">
      <c r="C385" s="41" t="s">
        <v>22</v>
      </c>
      <c r="D385" s="42"/>
      <c r="E385" s="42"/>
      <c r="F385" s="43"/>
      <c r="G385" s="6">
        <v>609</v>
      </c>
      <c r="H385" s="17">
        <f t="shared" ref="H385:H389" si="112">G385/1678</f>
        <v>0.36293206197854588</v>
      </c>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c r="BA385" s="7"/>
      <c r="BB385" s="7"/>
      <c r="BC385" s="7"/>
      <c r="BD385" s="7"/>
      <c r="BE385" s="7"/>
      <c r="BF385" s="7"/>
      <c r="BG385" s="7"/>
      <c r="BH385" s="7"/>
      <c r="BI385" s="7"/>
      <c r="BJ385" s="7"/>
      <c r="BK385" s="7"/>
      <c r="BL385" s="7"/>
      <c r="BM385" s="7"/>
      <c r="BN385" s="7"/>
      <c r="BO385" s="7"/>
    </row>
    <row r="386" spans="2:68" ht="18" customHeight="1" x14ac:dyDescent="0.4">
      <c r="C386" s="41" t="s">
        <v>83</v>
      </c>
      <c r="D386" s="42"/>
      <c r="E386" s="42"/>
      <c r="F386" s="43"/>
      <c r="G386" s="6">
        <v>390</v>
      </c>
      <c r="H386" s="17">
        <f t="shared" si="112"/>
        <v>0.23241954707985699</v>
      </c>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c r="BA386" s="7"/>
      <c r="BB386" s="7"/>
      <c r="BC386" s="7"/>
      <c r="BD386" s="7"/>
      <c r="BE386" s="7"/>
      <c r="BF386" s="7"/>
      <c r="BG386" s="7"/>
      <c r="BH386" s="7"/>
      <c r="BI386" s="7"/>
      <c r="BJ386" s="7"/>
      <c r="BK386" s="7"/>
      <c r="BL386" s="7"/>
      <c r="BM386" s="7"/>
      <c r="BN386" s="7"/>
      <c r="BO386" s="7"/>
    </row>
    <row r="387" spans="2:68" ht="18" customHeight="1" x14ac:dyDescent="0.4">
      <c r="C387" s="41" t="s">
        <v>24</v>
      </c>
      <c r="D387" s="42"/>
      <c r="E387" s="42"/>
      <c r="F387" s="43"/>
      <c r="G387" s="6">
        <v>227</v>
      </c>
      <c r="H387" s="17">
        <f t="shared" si="112"/>
        <v>0.13528009535160906</v>
      </c>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c r="BA387" s="7"/>
      <c r="BB387" s="7"/>
      <c r="BC387" s="7"/>
      <c r="BD387" s="7"/>
      <c r="BE387" s="7"/>
      <c r="BF387" s="7"/>
      <c r="BG387" s="7"/>
      <c r="BH387" s="7"/>
      <c r="BI387" s="7"/>
      <c r="BJ387" s="7"/>
      <c r="BK387" s="7"/>
      <c r="BL387" s="7"/>
      <c r="BM387" s="7"/>
      <c r="BN387" s="7"/>
      <c r="BO387" s="7"/>
    </row>
    <row r="388" spans="2:68" ht="18" customHeight="1" x14ac:dyDescent="0.4">
      <c r="C388" s="41" t="s">
        <v>25</v>
      </c>
      <c r="D388" s="42"/>
      <c r="E388" s="42"/>
      <c r="F388" s="43"/>
      <c r="G388" s="6">
        <v>69</v>
      </c>
      <c r="H388" s="17">
        <f t="shared" si="112"/>
        <v>4.1120381406436236E-2</v>
      </c>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c r="BA388" s="7"/>
      <c r="BB388" s="7"/>
      <c r="BC388" s="7"/>
      <c r="BD388" s="7"/>
      <c r="BE388" s="7"/>
      <c r="BF388" s="7"/>
      <c r="BG388" s="7"/>
      <c r="BH388" s="7"/>
      <c r="BI388" s="7"/>
      <c r="BJ388" s="7"/>
      <c r="BK388" s="7"/>
      <c r="BL388" s="7"/>
      <c r="BM388" s="7"/>
      <c r="BN388" s="7"/>
      <c r="BO388" s="7"/>
    </row>
    <row r="389" spans="2:68" ht="18" customHeight="1" x14ac:dyDescent="0.4">
      <c r="C389" s="41" t="s">
        <v>277</v>
      </c>
      <c r="D389" s="42"/>
      <c r="E389" s="42"/>
      <c r="F389" s="43"/>
      <c r="G389" s="6">
        <v>56</v>
      </c>
      <c r="H389" s="17">
        <f t="shared" si="112"/>
        <v>3.3373063170441003E-2</v>
      </c>
      <c r="I389" s="10"/>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c r="BA389" s="7"/>
      <c r="BB389" s="7"/>
      <c r="BC389" s="7"/>
      <c r="BD389" s="7"/>
      <c r="BE389" s="7"/>
      <c r="BF389" s="7"/>
      <c r="BG389" s="7"/>
      <c r="BH389" s="7"/>
      <c r="BI389" s="7"/>
      <c r="BJ389" s="7"/>
      <c r="BK389" s="7"/>
      <c r="BL389" s="7"/>
      <c r="BM389" s="7"/>
      <c r="BN389" s="7"/>
      <c r="BO389" s="7"/>
    </row>
    <row r="390" spans="2:68" ht="18" customHeight="1" x14ac:dyDescent="0.4">
      <c r="G390" s="9">
        <f>SUM(G384:G389)</f>
        <v>1678</v>
      </c>
    </row>
    <row r="391" spans="2:68" ht="18" customHeight="1" x14ac:dyDescent="0.4">
      <c r="G391" s="9"/>
    </row>
    <row r="392" spans="2:68" ht="18" customHeight="1" x14ac:dyDescent="0.4">
      <c r="B392" s="2" t="s">
        <v>381</v>
      </c>
    </row>
    <row r="393" spans="2:68" s="8" customFormat="1" ht="18" customHeight="1" x14ac:dyDescent="0.4">
      <c r="B393" s="8" t="s">
        <v>382</v>
      </c>
    </row>
    <row r="394" spans="2:68" ht="18" customHeight="1" x14ac:dyDescent="0.4">
      <c r="C394" s="44"/>
      <c r="D394" s="42"/>
      <c r="E394" s="42"/>
      <c r="F394" s="42"/>
      <c r="G394" s="43"/>
      <c r="H394" s="13" t="s">
        <v>0</v>
      </c>
      <c r="I394" s="4"/>
      <c r="J394" s="4"/>
      <c r="K394" s="4"/>
      <c r="L394" s="4"/>
      <c r="M394" s="4"/>
      <c r="N394" s="4"/>
      <c r="O394" s="4"/>
      <c r="P394" s="4"/>
      <c r="Q394" s="4"/>
      <c r="R394" s="4"/>
      <c r="S394" s="4"/>
    </row>
    <row r="395" spans="2:68" ht="18" customHeight="1" x14ac:dyDescent="0.4">
      <c r="C395" s="41" t="s">
        <v>142</v>
      </c>
      <c r="D395" s="42"/>
      <c r="E395" s="42"/>
      <c r="F395" s="42"/>
      <c r="G395" s="43"/>
      <c r="H395" s="6">
        <v>197</v>
      </c>
      <c r="I395" s="17">
        <f>H395/296</f>
        <v>0.66554054054054057</v>
      </c>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c r="BA395" s="7"/>
      <c r="BB395" s="7"/>
      <c r="BC395" s="7"/>
      <c r="BD395" s="7"/>
      <c r="BE395" s="7"/>
      <c r="BF395" s="7"/>
      <c r="BG395" s="7"/>
      <c r="BH395" s="7"/>
      <c r="BI395" s="7"/>
      <c r="BJ395" s="7"/>
      <c r="BK395" s="7"/>
      <c r="BL395" s="7"/>
      <c r="BM395" s="7"/>
      <c r="BN395" s="7"/>
      <c r="BO395" s="7"/>
      <c r="BP395" s="7"/>
    </row>
    <row r="396" spans="2:68" ht="18" customHeight="1" x14ac:dyDescent="0.4">
      <c r="C396" s="41" t="s">
        <v>143</v>
      </c>
      <c r="D396" s="42"/>
      <c r="E396" s="42"/>
      <c r="F396" s="42"/>
      <c r="G396" s="43"/>
      <c r="H396" s="6">
        <v>108</v>
      </c>
      <c r="I396" s="17">
        <f t="shared" ref="I396:I405" si="113">H396/296</f>
        <v>0.36486486486486486</v>
      </c>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c r="BA396" s="7"/>
      <c r="BB396" s="7"/>
      <c r="BC396" s="7"/>
      <c r="BD396" s="7"/>
      <c r="BE396" s="7"/>
      <c r="BF396" s="7"/>
      <c r="BG396" s="7"/>
      <c r="BH396" s="7"/>
      <c r="BI396" s="7"/>
      <c r="BJ396" s="7"/>
      <c r="BK396" s="7"/>
      <c r="BL396" s="7"/>
      <c r="BM396" s="7"/>
      <c r="BN396" s="7"/>
      <c r="BO396" s="7"/>
      <c r="BP396" s="7"/>
    </row>
    <row r="397" spans="2:68" ht="18" customHeight="1" x14ac:dyDescent="0.4">
      <c r="C397" s="41" t="s">
        <v>144</v>
      </c>
      <c r="D397" s="42"/>
      <c r="E397" s="42"/>
      <c r="F397" s="42"/>
      <c r="G397" s="43"/>
      <c r="H397" s="6">
        <v>36</v>
      </c>
      <c r="I397" s="17">
        <f t="shared" si="113"/>
        <v>0.12162162162162163</v>
      </c>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c r="BA397" s="7"/>
      <c r="BB397" s="7"/>
      <c r="BC397" s="7"/>
      <c r="BD397" s="7"/>
      <c r="BE397" s="7"/>
      <c r="BF397" s="7"/>
      <c r="BG397" s="7"/>
      <c r="BH397" s="7"/>
      <c r="BI397" s="7"/>
      <c r="BJ397" s="7"/>
      <c r="BK397" s="7"/>
      <c r="BL397" s="7"/>
      <c r="BM397" s="7"/>
      <c r="BN397" s="7"/>
      <c r="BO397" s="7"/>
      <c r="BP397" s="7"/>
    </row>
    <row r="398" spans="2:68" ht="18" customHeight="1" x14ac:dyDescent="0.4">
      <c r="C398" s="41" t="s">
        <v>145</v>
      </c>
      <c r="D398" s="42"/>
      <c r="E398" s="42"/>
      <c r="F398" s="42"/>
      <c r="G398" s="43"/>
      <c r="H398" s="6">
        <v>24</v>
      </c>
      <c r="I398" s="17">
        <f t="shared" si="113"/>
        <v>8.1081081081081086E-2</v>
      </c>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c r="BA398" s="7"/>
      <c r="BB398" s="7"/>
      <c r="BC398" s="7"/>
      <c r="BD398" s="7"/>
      <c r="BE398" s="7"/>
      <c r="BF398" s="7"/>
      <c r="BG398" s="7"/>
      <c r="BH398" s="7"/>
      <c r="BI398" s="7"/>
      <c r="BJ398" s="7"/>
      <c r="BK398" s="7"/>
      <c r="BL398" s="7"/>
      <c r="BM398" s="7"/>
      <c r="BN398" s="7"/>
      <c r="BO398" s="7"/>
      <c r="BP398" s="7"/>
    </row>
    <row r="399" spans="2:68" ht="18" customHeight="1" x14ac:dyDescent="0.4">
      <c r="C399" s="41" t="s">
        <v>146</v>
      </c>
      <c r="D399" s="42"/>
      <c r="E399" s="42"/>
      <c r="F399" s="42"/>
      <c r="G399" s="43"/>
      <c r="H399" s="6">
        <v>64</v>
      </c>
      <c r="I399" s="17">
        <f t="shared" si="113"/>
        <v>0.21621621621621623</v>
      </c>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c r="BD399" s="7"/>
      <c r="BE399" s="7"/>
      <c r="BF399" s="7"/>
      <c r="BG399" s="7"/>
      <c r="BH399" s="7"/>
      <c r="BI399" s="7"/>
      <c r="BJ399" s="7"/>
      <c r="BK399" s="7"/>
      <c r="BL399" s="7"/>
      <c r="BM399" s="7"/>
      <c r="BN399" s="7"/>
      <c r="BO399" s="7"/>
      <c r="BP399" s="7"/>
    </row>
    <row r="400" spans="2:68" ht="18" customHeight="1" x14ac:dyDescent="0.4">
      <c r="C400" s="41" t="s">
        <v>147</v>
      </c>
      <c r="D400" s="42"/>
      <c r="E400" s="42"/>
      <c r="F400" s="42"/>
      <c r="G400" s="43"/>
      <c r="H400" s="6">
        <v>23</v>
      </c>
      <c r="I400" s="17">
        <f t="shared" si="113"/>
        <v>7.77027027027027E-2</v>
      </c>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c r="BA400" s="7"/>
      <c r="BB400" s="7"/>
      <c r="BC400" s="7"/>
      <c r="BD400" s="7"/>
      <c r="BE400" s="7"/>
      <c r="BF400" s="7"/>
      <c r="BG400" s="7"/>
      <c r="BH400" s="7"/>
      <c r="BI400" s="7"/>
      <c r="BJ400" s="7"/>
      <c r="BK400" s="7"/>
      <c r="BL400" s="7"/>
      <c r="BM400" s="7"/>
      <c r="BN400" s="7"/>
      <c r="BO400" s="7"/>
      <c r="BP400" s="7"/>
    </row>
    <row r="401" spans="2:70" ht="18" customHeight="1" x14ac:dyDescent="0.4">
      <c r="C401" s="41" t="s">
        <v>148</v>
      </c>
      <c r="D401" s="42"/>
      <c r="E401" s="42"/>
      <c r="F401" s="42"/>
      <c r="G401" s="43"/>
      <c r="H401" s="6">
        <v>6</v>
      </c>
      <c r="I401" s="17">
        <f t="shared" si="113"/>
        <v>2.0270270270270271E-2</v>
      </c>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c r="BA401" s="7"/>
      <c r="BB401" s="7"/>
      <c r="BC401" s="7"/>
      <c r="BD401" s="7"/>
      <c r="BE401" s="7"/>
      <c r="BF401" s="7"/>
      <c r="BG401" s="7"/>
      <c r="BH401" s="7"/>
      <c r="BI401" s="7"/>
      <c r="BJ401" s="7"/>
      <c r="BK401" s="7"/>
      <c r="BL401" s="7"/>
      <c r="BM401" s="7"/>
      <c r="BN401" s="7"/>
      <c r="BO401" s="7"/>
      <c r="BP401" s="7"/>
    </row>
    <row r="402" spans="2:70" ht="18" customHeight="1" x14ac:dyDescent="0.4">
      <c r="C402" s="41" t="s">
        <v>149</v>
      </c>
      <c r="D402" s="42"/>
      <c r="E402" s="42"/>
      <c r="F402" s="42"/>
      <c r="G402" s="43"/>
      <c r="H402" s="6">
        <v>21</v>
      </c>
      <c r="I402" s="17">
        <f t="shared" si="113"/>
        <v>7.0945945945945943E-2</v>
      </c>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c r="BA402" s="7"/>
      <c r="BB402" s="7"/>
      <c r="BC402" s="7"/>
      <c r="BD402" s="7"/>
      <c r="BE402" s="7"/>
      <c r="BF402" s="7"/>
      <c r="BG402" s="7"/>
      <c r="BH402" s="7"/>
      <c r="BI402" s="7"/>
      <c r="BJ402" s="7"/>
      <c r="BK402" s="7"/>
      <c r="BL402" s="7"/>
      <c r="BM402" s="7"/>
      <c r="BN402" s="7"/>
      <c r="BO402" s="7"/>
      <c r="BP402" s="7"/>
    </row>
    <row r="403" spans="2:70" ht="18" customHeight="1" x14ac:dyDescent="0.4">
      <c r="C403" s="41" t="s">
        <v>150</v>
      </c>
      <c r="D403" s="42"/>
      <c r="E403" s="42"/>
      <c r="F403" s="42"/>
      <c r="G403" s="43"/>
      <c r="H403" s="6">
        <v>116</v>
      </c>
      <c r="I403" s="17">
        <f t="shared" si="113"/>
        <v>0.39189189189189189</v>
      </c>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c r="BA403" s="7"/>
      <c r="BB403" s="7"/>
      <c r="BC403" s="7"/>
      <c r="BD403" s="7"/>
      <c r="BE403" s="7"/>
      <c r="BF403" s="7"/>
      <c r="BG403" s="7"/>
      <c r="BH403" s="7"/>
      <c r="BI403" s="7"/>
      <c r="BJ403" s="7"/>
      <c r="BK403" s="7"/>
      <c r="BL403" s="7"/>
      <c r="BM403" s="7"/>
      <c r="BN403" s="7"/>
      <c r="BO403" s="7"/>
      <c r="BP403" s="7"/>
    </row>
    <row r="404" spans="2:70" ht="18" customHeight="1" x14ac:dyDescent="0.4">
      <c r="C404" s="41" t="s">
        <v>106</v>
      </c>
      <c r="D404" s="42"/>
      <c r="E404" s="42"/>
      <c r="F404" s="42"/>
      <c r="G404" s="43"/>
      <c r="H404" s="6">
        <v>38</v>
      </c>
      <c r="I404" s="17">
        <f t="shared" si="113"/>
        <v>0.12837837837837837</v>
      </c>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c r="BA404" s="7"/>
      <c r="BB404" s="7"/>
      <c r="BC404" s="7"/>
      <c r="BD404" s="7"/>
      <c r="BE404" s="7"/>
      <c r="BF404" s="7"/>
      <c r="BG404" s="7"/>
      <c r="BH404" s="7"/>
      <c r="BI404" s="7"/>
      <c r="BJ404" s="7"/>
      <c r="BK404" s="7"/>
      <c r="BL404" s="7"/>
      <c r="BM404" s="7"/>
      <c r="BN404" s="7"/>
      <c r="BO404" s="7"/>
      <c r="BP404" s="7"/>
    </row>
    <row r="405" spans="2:70" ht="18" customHeight="1" x14ac:dyDescent="0.4">
      <c r="C405" s="41" t="s">
        <v>141</v>
      </c>
      <c r="D405" s="42"/>
      <c r="E405" s="42"/>
      <c r="F405" s="42"/>
      <c r="G405" s="43"/>
      <c r="H405" s="6">
        <v>2</v>
      </c>
      <c r="I405" s="17">
        <f t="shared" si="113"/>
        <v>6.7567567567567571E-3</v>
      </c>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c r="BA405" s="7"/>
      <c r="BB405" s="7"/>
      <c r="BC405" s="7"/>
      <c r="BD405" s="7"/>
      <c r="BE405" s="7"/>
      <c r="BF405" s="7"/>
      <c r="BG405" s="7"/>
      <c r="BH405" s="7"/>
      <c r="BI405" s="7"/>
      <c r="BJ405" s="7"/>
      <c r="BK405" s="7"/>
      <c r="BL405" s="7"/>
      <c r="BM405" s="7"/>
      <c r="BN405" s="7"/>
      <c r="BO405" s="7"/>
      <c r="BP405" s="7"/>
    </row>
    <row r="406" spans="2:70" ht="18" customHeight="1" x14ac:dyDescent="0.4">
      <c r="C406" s="41" t="s">
        <v>277</v>
      </c>
      <c r="D406" s="42"/>
      <c r="E406" s="42"/>
      <c r="F406" s="42"/>
      <c r="G406" s="43"/>
      <c r="H406" s="6">
        <v>7</v>
      </c>
      <c r="I406" s="17">
        <f>H406/296</f>
        <v>2.364864864864865E-2</v>
      </c>
      <c r="J406" s="10"/>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c r="BA406" s="7"/>
      <c r="BB406" s="7"/>
      <c r="BC406" s="7"/>
      <c r="BD406" s="7"/>
      <c r="BE406" s="7"/>
      <c r="BF406" s="7"/>
      <c r="BG406" s="7"/>
      <c r="BH406" s="7"/>
      <c r="BI406" s="7"/>
      <c r="BJ406" s="7"/>
      <c r="BK406" s="7"/>
      <c r="BL406" s="7"/>
      <c r="BM406" s="7"/>
      <c r="BN406" s="7"/>
      <c r="BO406" s="7"/>
      <c r="BP406" s="7"/>
    </row>
    <row r="407" spans="2:70" ht="18" customHeight="1" x14ac:dyDescent="0.4">
      <c r="H407" s="9">
        <f>SUM(H395:H406)</f>
        <v>642</v>
      </c>
    </row>
    <row r="409" spans="2:70" s="8" customFormat="1" ht="18" customHeight="1" x14ac:dyDescent="0.4">
      <c r="B409" s="8" t="s">
        <v>306</v>
      </c>
    </row>
    <row r="410" spans="2:70" ht="18" customHeight="1" x14ac:dyDescent="0.4">
      <c r="C410" s="44"/>
      <c r="D410" s="42"/>
      <c r="E410" s="42"/>
      <c r="F410" s="42"/>
      <c r="G410" s="42"/>
      <c r="H410" s="42"/>
      <c r="I410" s="43"/>
      <c r="J410" s="13" t="s">
        <v>0</v>
      </c>
      <c r="K410" s="4"/>
      <c r="L410" s="4"/>
      <c r="M410" s="4"/>
      <c r="N410" s="4"/>
      <c r="O410" s="4"/>
      <c r="P410" s="4"/>
      <c r="Q410" s="4"/>
      <c r="R410" s="4"/>
      <c r="S410" s="4"/>
      <c r="T410" s="4"/>
      <c r="U410" s="4"/>
    </row>
    <row r="411" spans="2:70" ht="18" customHeight="1" x14ac:dyDescent="0.4">
      <c r="C411" s="41" t="s">
        <v>152</v>
      </c>
      <c r="D411" s="42"/>
      <c r="E411" s="42"/>
      <c r="F411" s="42"/>
      <c r="G411" s="42"/>
      <c r="H411" s="42"/>
      <c r="I411" s="43"/>
      <c r="J411" s="6">
        <v>889</v>
      </c>
      <c r="K411" s="17">
        <f>J411/1678</f>
        <v>0.52979737783075087</v>
      </c>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c r="BA411" s="7"/>
      <c r="BB411" s="7"/>
      <c r="BC411" s="7"/>
      <c r="BD411" s="7"/>
      <c r="BE411" s="7"/>
      <c r="BF411" s="7"/>
      <c r="BG411" s="7"/>
      <c r="BH411" s="7"/>
      <c r="BI411" s="7"/>
      <c r="BJ411" s="7"/>
      <c r="BK411" s="7"/>
      <c r="BL411" s="7"/>
      <c r="BM411" s="7"/>
      <c r="BN411" s="7"/>
      <c r="BO411" s="7"/>
      <c r="BP411" s="7"/>
      <c r="BQ411" s="7"/>
      <c r="BR411" s="7"/>
    </row>
    <row r="412" spans="2:70" ht="18" customHeight="1" x14ac:dyDescent="0.4">
      <c r="C412" s="41" t="s">
        <v>153</v>
      </c>
      <c r="D412" s="42"/>
      <c r="E412" s="42"/>
      <c r="F412" s="42"/>
      <c r="G412" s="42"/>
      <c r="H412" s="42"/>
      <c r="I412" s="43"/>
      <c r="J412" s="6">
        <v>270</v>
      </c>
      <c r="K412" s="17">
        <f t="shared" ref="K412:K414" si="114">J412/1678</f>
        <v>0.16090584028605484</v>
      </c>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c r="BA412" s="7"/>
      <c r="BB412" s="7"/>
      <c r="BC412" s="7"/>
      <c r="BD412" s="7"/>
      <c r="BE412" s="7"/>
      <c r="BF412" s="7"/>
      <c r="BG412" s="7"/>
      <c r="BH412" s="7"/>
      <c r="BI412" s="7"/>
      <c r="BJ412" s="7"/>
      <c r="BK412" s="7"/>
      <c r="BL412" s="7"/>
      <c r="BM412" s="7"/>
      <c r="BN412" s="7"/>
      <c r="BO412" s="7"/>
      <c r="BP412" s="7"/>
      <c r="BQ412" s="7"/>
      <c r="BR412" s="7"/>
    </row>
    <row r="413" spans="2:70" ht="18" customHeight="1" x14ac:dyDescent="0.4">
      <c r="C413" s="41" t="s">
        <v>154</v>
      </c>
      <c r="D413" s="42"/>
      <c r="E413" s="42"/>
      <c r="F413" s="42"/>
      <c r="G413" s="42"/>
      <c r="H413" s="42"/>
      <c r="I413" s="43"/>
      <c r="J413" s="6">
        <v>393</v>
      </c>
      <c r="K413" s="17">
        <f t="shared" si="114"/>
        <v>0.23420738974970204</v>
      </c>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c r="BA413" s="7"/>
      <c r="BB413" s="7"/>
      <c r="BC413" s="7"/>
      <c r="BD413" s="7"/>
      <c r="BE413" s="7"/>
      <c r="BF413" s="7"/>
      <c r="BG413" s="7"/>
      <c r="BH413" s="7"/>
      <c r="BI413" s="7"/>
      <c r="BJ413" s="7"/>
      <c r="BK413" s="7"/>
      <c r="BL413" s="7"/>
      <c r="BM413" s="7"/>
      <c r="BN413" s="7"/>
      <c r="BO413" s="7"/>
      <c r="BP413" s="7"/>
      <c r="BQ413" s="7"/>
      <c r="BR413" s="7"/>
    </row>
    <row r="414" spans="2:70" ht="18" customHeight="1" x14ac:dyDescent="0.4">
      <c r="C414" s="41" t="s">
        <v>277</v>
      </c>
      <c r="D414" s="42"/>
      <c r="E414" s="42"/>
      <c r="F414" s="42"/>
      <c r="G414" s="42"/>
      <c r="H414" s="42"/>
      <c r="I414" s="43"/>
      <c r="J414" s="6">
        <v>126</v>
      </c>
      <c r="K414" s="17">
        <f t="shared" si="114"/>
        <v>7.508939213349225E-2</v>
      </c>
      <c r="L414" s="10"/>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c r="BA414" s="7"/>
      <c r="BB414" s="7"/>
      <c r="BC414" s="7"/>
      <c r="BD414" s="7"/>
      <c r="BE414" s="7"/>
      <c r="BF414" s="7"/>
      <c r="BG414" s="7"/>
      <c r="BH414" s="7"/>
      <c r="BI414" s="7"/>
      <c r="BJ414" s="7"/>
      <c r="BK414" s="7"/>
      <c r="BL414" s="7"/>
      <c r="BM414" s="7"/>
      <c r="BN414" s="7"/>
      <c r="BO414" s="7"/>
      <c r="BP414" s="7"/>
      <c r="BQ414" s="7"/>
      <c r="BR414" s="7"/>
    </row>
    <row r="415" spans="2:70" ht="18" customHeight="1" x14ac:dyDescent="0.4">
      <c r="J415" s="9">
        <f>SUM(J411:J414)</f>
        <v>1678</v>
      </c>
    </row>
    <row r="416" spans="2:70" ht="18" customHeight="1" x14ac:dyDescent="0.4">
      <c r="J416" s="9"/>
    </row>
    <row r="418" spans="2:67" ht="18" customHeight="1" x14ac:dyDescent="0.4">
      <c r="B418" s="40" t="s">
        <v>404</v>
      </c>
    </row>
    <row r="419" spans="2:67" ht="18" customHeight="1" x14ac:dyDescent="0.4">
      <c r="B419" s="40" t="s">
        <v>383</v>
      </c>
    </row>
    <row r="420" spans="2:67" s="8" customFormat="1" ht="18" customHeight="1" x14ac:dyDescent="0.4">
      <c r="B420" s="8" t="s">
        <v>307</v>
      </c>
    </row>
    <row r="421" spans="2:67" ht="18" customHeight="1" x14ac:dyDescent="0.4">
      <c r="C421" s="44"/>
      <c r="D421" s="42"/>
      <c r="E421" s="43"/>
      <c r="F421" s="13" t="s">
        <v>0</v>
      </c>
      <c r="G421" s="4"/>
      <c r="H421" s="4"/>
      <c r="I421" s="4"/>
      <c r="J421" s="4"/>
      <c r="K421" s="4"/>
      <c r="L421" s="4"/>
      <c r="M421" s="4"/>
      <c r="N421" s="4"/>
      <c r="O421" s="4"/>
      <c r="P421" s="4"/>
      <c r="Q421" s="4"/>
    </row>
    <row r="422" spans="2:67" ht="18" customHeight="1" x14ac:dyDescent="0.4">
      <c r="C422" s="41" t="s">
        <v>126</v>
      </c>
      <c r="D422" s="42"/>
      <c r="E422" s="43"/>
      <c r="F422" s="6">
        <v>375</v>
      </c>
      <c r="G422" s="17">
        <f>F422/612</f>
        <v>0.61274509803921573</v>
      </c>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c r="AW422" s="7"/>
      <c r="AX422" s="7"/>
      <c r="AY422" s="7"/>
      <c r="AZ422" s="7"/>
      <c r="BA422" s="7"/>
      <c r="BB422" s="7"/>
      <c r="BC422" s="7"/>
      <c r="BD422" s="7"/>
      <c r="BE422" s="7"/>
      <c r="BF422" s="7"/>
      <c r="BG422" s="7"/>
      <c r="BH422" s="7"/>
      <c r="BI422" s="7"/>
      <c r="BJ422" s="7"/>
      <c r="BK422" s="7"/>
      <c r="BL422" s="7"/>
      <c r="BM422" s="7"/>
      <c r="BN422" s="7"/>
    </row>
    <row r="423" spans="2:67" ht="18" customHeight="1" x14ac:dyDescent="0.4">
      <c r="C423" s="41" t="s">
        <v>127</v>
      </c>
      <c r="D423" s="42"/>
      <c r="E423" s="43"/>
      <c r="F423" s="6">
        <v>202</v>
      </c>
      <c r="G423" s="17">
        <f t="shared" ref="G423:G424" si="115">F423/612</f>
        <v>0.33006535947712418</v>
      </c>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7"/>
      <c r="AZ423" s="7"/>
      <c r="BA423" s="7"/>
      <c r="BB423" s="7"/>
      <c r="BC423" s="7"/>
      <c r="BD423" s="7"/>
      <c r="BE423" s="7"/>
      <c r="BF423" s="7"/>
      <c r="BG423" s="7"/>
      <c r="BH423" s="7"/>
      <c r="BI423" s="7"/>
      <c r="BJ423" s="7"/>
      <c r="BK423" s="7"/>
      <c r="BL423" s="7"/>
      <c r="BM423" s="7"/>
      <c r="BN423" s="7"/>
    </row>
    <row r="424" spans="2:67" ht="18" customHeight="1" x14ac:dyDescent="0.4">
      <c r="C424" s="41" t="s">
        <v>277</v>
      </c>
      <c r="D424" s="42"/>
      <c r="E424" s="43"/>
      <c r="F424" s="6">
        <v>35</v>
      </c>
      <c r="G424" s="17">
        <f t="shared" si="115"/>
        <v>5.7189542483660129E-2</v>
      </c>
      <c r="H424" s="10"/>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c r="BA424" s="7"/>
      <c r="BB424" s="7"/>
      <c r="BC424" s="7"/>
      <c r="BD424" s="7"/>
      <c r="BE424" s="7"/>
      <c r="BF424" s="7"/>
      <c r="BG424" s="7"/>
      <c r="BH424" s="7"/>
      <c r="BI424" s="7"/>
      <c r="BJ424" s="7"/>
      <c r="BK424" s="7"/>
      <c r="BL424" s="7"/>
      <c r="BM424" s="7"/>
      <c r="BN424" s="7"/>
    </row>
    <row r="425" spans="2:67" ht="18" customHeight="1" x14ac:dyDescent="0.4">
      <c r="F425" s="9">
        <f>SUM(F422:F424)</f>
        <v>612</v>
      </c>
    </row>
    <row r="427" spans="2:67" s="8" customFormat="1" ht="18" customHeight="1" x14ac:dyDescent="0.4">
      <c r="B427" s="8" t="s">
        <v>308</v>
      </c>
    </row>
    <row r="428" spans="2:67" ht="18" customHeight="1" x14ac:dyDescent="0.4">
      <c r="C428" s="44"/>
      <c r="D428" s="42"/>
      <c r="E428" s="42"/>
      <c r="F428" s="43"/>
      <c r="G428" s="13" t="s">
        <v>0</v>
      </c>
      <c r="H428" s="4"/>
      <c r="I428" s="4"/>
      <c r="J428" s="4"/>
      <c r="K428" s="4"/>
      <c r="L428" s="4"/>
      <c r="M428" s="4"/>
      <c r="N428" s="4"/>
      <c r="O428" s="4"/>
      <c r="P428" s="4"/>
      <c r="Q428" s="4"/>
      <c r="R428" s="4"/>
    </row>
    <row r="429" spans="2:67" ht="18" customHeight="1" x14ac:dyDescent="0.4">
      <c r="C429" s="41" t="s">
        <v>129</v>
      </c>
      <c r="D429" s="42"/>
      <c r="E429" s="42"/>
      <c r="F429" s="43"/>
      <c r="G429" s="6">
        <v>81</v>
      </c>
      <c r="H429" s="17">
        <f>G429/612</f>
        <v>0.13235294117647059</v>
      </c>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7"/>
      <c r="AZ429" s="7"/>
      <c r="BA429" s="7"/>
      <c r="BB429" s="7"/>
      <c r="BC429" s="7"/>
      <c r="BD429" s="7"/>
      <c r="BE429" s="7"/>
      <c r="BF429" s="7"/>
      <c r="BG429" s="7"/>
      <c r="BH429" s="7"/>
      <c r="BI429" s="7"/>
      <c r="BJ429" s="7"/>
      <c r="BK429" s="7"/>
      <c r="BL429" s="7"/>
      <c r="BM429" s="7"/>
      <c r="BN429" s="7"/>
      <c r="BO429" s="7"/>
    </row>
    <row r="430" spans="2:67" ht="18" customHeight="1" x14ac:dyDescent="0.4">
      <c r="C430" s="41" t="s">
        <v>130</v>
      </c>
      <c r="D430" s="42"/>
      <c r="E430" s="42"/>
      <c r="F430" s="43"/>
      <c r="G430" s="6">
        <v>204</v>
      </c>
      <c r="H430" s="17">
        <f t="shared" ref="H430:H433" si="116">G430/612</f>
        <v>0.33333333333333331</v>
      </c>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c r="AW430" s="7"/>
      <c r="AX430" s="7"/>
      <c r="AY430" s="7"/>
      <c r="AZ430" s="7"/>
      <c r="BA430" s="7"/>
      <c r="BB430" s="7"/>
      <c r="BC430" s="7"/>
      <c r="BD430" s="7"/>
      <c r="BE430" s="7"/>
      <c r="BF430" s="7"/>
      <c r="BG430" s="7"/>
      <c r="BH430" s="7"/>
      <c r="BI430" s="7"/>
      <c r="BJ430" s="7"/>
      <c r="BK430" s="7"/>
      <c r="BL430" s="7"/>
      <c r="BM430" s="7"/>
      <c r="BN430" s="7"/>
      <c r="BO430" s="7"/>
    </row>
    <row r="431" spans="2:67" ht="18" customHeight="1" x14ac:dyDescent="0.4">
      <c r="C431" s="41" t="s">
        <v>131</v>
      </c>
      <c r="D431" s="42"/>
      <c r="E431" s="42"/>
      <c r="F431" s="43"/>
      <c r="G431" s="6">
        <v>130</v>
      </c>
      <c r="H431" s="17">
        <f t="shared" si="116"/>
        <v>0.21241830065359477</v>
      </c>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c r="AW431" s="7"/>
      <c r="AX431" s="7"/>
      <c r="AY431" s="7"/>
      <c r="AZ431" s="7"/>
      <c r="BA431" s="7"/>
      <c r="BB431" s="7"/>
      <c r="BC431" s="7"/>
      <c r="BD431" s="7"/>
      <c r="BE431" s="7"/>
      <c r="BF431" s="7"/>
      <c r="BG431" s="7"/>
      <c r="BH431" s="7"/>
      <c r="BI431" s="7"/>
      <c r="BJ431" s="7"/>
      <c r="BK431" s="7"/>
      <c r="BL431" s="7"/>
      <c r="BM431" s="7"/>
      <c r="BN431" s="7"/>
      <c r="BO431" s="7"/>
    </row>
    <row r="432" spans="2:67" ht="18" customHeight="1" x14ac:dyDescent="0.4">
      <c r="C432" s="41" t="s">
        <v>132</v>
      </c>
      <c r="D432" s="42"/>
      <c r="E432" s="42"/>
      <c r="F432" s="43"/>
      <c r="G432" s="6">
        <v>163</v>
      </c>
      <c r="H432" s="17">
        <f t="shared" si="116"/>
        <v>0.26633986928104575</v>
      </c>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c r="AW432" s="7"/>
      <c r="AX432" s="7"/>
      <c r="AY432" s="7"/>
      <c r="AZ432" s="7"/>
      <c r="BA432" s="7"/>
      <c r="BB432" s="7"/>
      <c r="BC432" s="7"/>
      <c r="BD432" s="7"/>
      <c r="BE432" s="7"/>
      <c r="BF432" s="7"/>
      <c r="BG432" s="7"/>
      <c r="BH432" s="7"/>
      <c r="BI432" s="7"/>
      <c r="BJ432" s="7"/>
      <c r="BK432" s="7"/>
      <c r="BL432" s="7"/>
      <c r="BM432" s="7"/>
      <c r="BN432" s="7"/>
      <c r="BO432" s="7"/>
    </row>
    <row r="433" spans="2:68" ht="18" customHeight="1" x14ac:dyDescent="0.4">
      <c r="C433" s="41" t="s">
        <v>277</v>
      </c>
      <c r="D433" s="42"/>
      <c r="E433" s="42"/>
      <c r="F433" s="43"/>
      <c r="G433" s="6">
        <v>34</v>
      </c>
      <c r="H433" s="17">
        <f t="shared" si="116"/>
        <v>5.5555555555555552E-2</v>
      </c>
      <c r="I433" s="10"/>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c r="AY433" s="7"/>
      <c r="AZ433" s="7"/>
      <c r="BA433" s="7"/>
      <c r="BB433" s="7"/>
      <c r="BC433" s="7"/>
      <c r="BD433" s="7"/>
      <c r="BE433" s="7"/>
      <c r="BF433" s="7"/>
      <c r="BG433" s="7"/>
      <c r="BH433" s="7"/>
      <c r="BI433" s="7"/>
      <c r="BJ433" s="7"/>
      <c r="BK433" s="7"/>
      <c r="BL433" s="7"/>
      <c r="BM433" s="7"/>
      <c r="BN433" s="7"/>
      <c r="BO433" s="7"/>
    </row>
    <row r="434" spans="2:68" ht="18" customHeight="1" x14ac:dyDescent="0.4">
      <c r="G434" s="9">
        <f>SUM(G429:G433)</f>
        <v>612</v>
      </c>
    </row>
    <row r="436" spans="2:68" ht="18" customHeight="1" x14ac:dyDescent="0.4">
      <c r="B436" s="8" t="s">
        <v>309</v>
      </c>
    </row>
    <row r="437" spans="2:68" ht="18" customHeight="1" x14ac:dyDescent="0.4">
      <c r="C437" s="44"/>
      <c r="D437" s="42"/>
      <c r="E437" s="42"/>
      <c r="F437" s="42"/>
      <c r="G437" s="43"/>
      <c r="H437" s="13" t="s">
        <v>0</v>
      </c>
      <c r="I437" s="4"/>
      <c r="J437" s="4"/>
      <c r="K437" s="4"/>
      <c r="L437" s="4"/>
      <c r="M437" s="4"/>
      <c r="N437" s="4"/>
      <c r="O437" s="4"/>
      <c r="P437" s="4"/>
      <c r="Q437" s="4"/>
      <c r="R437" s="4"/>
      <c r="S437" s="4"/>
    </row>
    <row r="438" spans="2:68" ht="18" customHeight="1" x14ac:dyDescent="0.4">
      <c r="C438" s="41" t="s">
        <v>133</v>
      </c>
      <c r="D438" s="42"/>
      <c r="E438" s="42"/>
      <c r="F438" s="42"/>
      <c r="G438" s="43"/>
      <c r="H438" s="6">
        <v>94</v>
      </c>
      <c r="I438" s="17">
        <f>H438/612</f>
        <v>0.15359477124183007</v>
      </c>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c r="BA438" s="7"/>
      <c r="BB438" s="7"/>
      <c r="BC438" s="7"/>
      <c r="BD438" s="7"/>
      <c r="BE438" s="7"/>
      <c r="BF438" s="7"/>
      <c r="BG438" s="7"/>
      <c r="BH438" s="7"/>
      <c r="BI438" s="7"/>
      <c r="BJ438" s="7"/>
      <c r="BK438" s="7"/>
      <c r="BL438" s="7"/>
      <c r="BM438" s="7"/>
      <c r="BN438" s="7"/>
      <c r="BO438" s="7"/>
      <c r="BP438" s="7"/>
    </row>
    <row r="439" spans="2:68" ht="18" customHeight="1" x14ac:dyDescent="0.4">
      <c r="C439" s="41" t="s">
        <v>134</v>
      </c>
      <c r="D439" s="42"/>
      <c r="E439" s="42"/>
      <c r="F439" s="42"/>
      <c r="G439" s="43"/>
      <c r="H439" s="6">
        <v>420</v>
      </c>
      <c r="I439" s="17">
        <f t="shared" ref="I439:I447" si="117">H439/612</f>
        <v>0.68627450980392157</v>
      </c>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c r="BA439" s="7"/>
      <c r="BB439" s="7"/>
      <c r="BC439" s="7"/>
      <c r="BD439" s="7"/>
      <c r="BE439" s="7"/>
      <c r="BF439" s="7"/>
      <c r="BG439" s="7"/>
      <c r="BH439" s="7"/>
      <c r="BI439" s="7"/>
      <c r="BJ439" s="7"/>
      <c r="BK439" s="7"/>
      <c r="BL439" s="7"/>
      <c r="BM439" s="7"/>
      <c r="BN439" s="7"/>
      <c r="BO439" s="7"/>
      <c r="BP439" s="7"/>
    </row>
    <row r="440" spans="2:68" ht="18" customHeight="1" x14ac:dyDescent="0.4">
      <c r="C440" s="41" t="s">
        <v>135</v>
      </c>
      <c r="D440" s="42"/>
      <c r="E440" s="42"/>
      <c r="F440" s="42"/>
      <c r="G440" s="43"/>
      <c r="H440" s="6">
        <v>57</v>
      </c>
      <c r="I440" s="17">
        <f t="shared" si="117"/>
        <v>9.3137254901960786E-2</v>
      </c>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c r="BA440" s="7"/>
      <c r="BB440" s="7"/>
      <c r="BC440" s="7"/>
      <c r="BD440" s="7"/>
      <c r="BE440" s="7"/>
      <c r="BF440" s="7"/>
      <c r="BG440" s="7"/>
      <c r="BH440" s="7"/>
      <c r="BI440" s="7"/>
      <c r="BJ440" s="7"/>
      <c r="BK440" s="7"/>
      <c r="BL440" s="7"/>
      <c r="BM440" s="7"/>
      <c r="BN440" s="7"/>
      <c r="BO440" s="7"/>
      <c r="BP440" s="7"/>
    </row>
    <row r="441" spans="2:68" ht="18" customHeight="1" x14ac:dyDescent="0.4">
      <c r="C441" s="41" t="s">
        <v>136</v>
      </c>
      <c r="D441" s="42"/>
      <c r="E441" s="42"/>
      <c r="F441" s="42"/>
      <c r="G441" s="43"/>
      <c r="H441" s="6">
        <v>4</v>
      </c>
      <c r="I441" s="17">
        <f t="shared" si="117"/>
        <v>6.5359477124183009E-3</v>
      </c>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c r="BA441" s="7"/>
      <c r="BB441" s="7"/>
      <c r="BC441" s="7"/>
      <c r="BD441" s="7"/>
      <c r="BE441" s="7"/>
      <c r="BF441" s="7"/>
      <c r="BG441" s="7"/>
      <c r="BH441" s="7"/>
      <c r="BI441" s="7"/>
      <c r="BJ441" s="7"/>
      <c r="BK441" s="7"/>
      <c r="BL441" s="7"/>
      <c r="BM441" s="7"/>
      <c r="BN441" s="7"/>
      <c r="BO441" s="7"/>
      <c r="BP441" s="7"/>
    </row>
    <row r="442" spans="2:68" ht="18" customHeight="1" x14ac:dyDescent="0.4">
      <c r="C442" s="41" t="s">
        <v>137</v>
      </c>
      <c r="D442" s="42"/>
      <c r="E442" s="42"/>
      <c r="F442" s="42"/>
      <c r="G442" s="43"/>
      <c r="H442" s="6">
        <v>11</v>
      </c>
      <c r="I442" s="17">
        <f t="shared" si="117"/>
        <v>1.7973856209150325E-2</v>
      </c>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7"/>
      <c r="BC442" s="7"/>
      <c r="BD442" s="7"/>
      <c r="BE442" s="7"/>
      <c r="BF442" s="7"/>
      <c r="BG442" s="7"/>
      <c r="BH442" s="7"/>
      <c r="BI442" s="7"/>
      <c r="BJ442" s="7"/>
      <c r="BK442" s="7"/>
      <c r="BL442" s="7"/>
      <c r="BM442" s="7"/>
      <c r="BN442" s="7"/>
      <c r="BO442" s="7"/>
      <c r="BP442" s="7"/>
    </row>
    <row r="443" spans="2:68" ht="18" customHeight="1" x14ac:dyDescent="0.4">
      <c r="C443" s="41" t="s">
        <v>138</v>
      </c>
      <c r="D443" s="42"/>
      <c r="E443" s="42"/>
      <c r="F443" s="42"/>
      <c r="G443" s="43"/>
      <c r="H443" s="6">
        <v>77</v>
      </c>
      <c r="I443" s="17">
        <f t="shared" si="117"/>
        <v>0.12581699346405228</v>
      </c>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c r="BA443" s="7"/>
      <c r="BB443" s="7"/>
      <c r="BC443" s="7"/>
      <c r="BD443" s="7"/>
      <c r="BE443" s="7"/>
      <c r="BF443" s="7"/>
      <c r="BG443" s="7"/>
      <c r="BH443" s="7"/>
      <c r="BI443" s="7"/>
      <c r="BJ443" s="7"/>
      <c r="BK443" s="7"/>
      <c r="BL443" s="7"/>
      <c r="BM443" s="7"/>
      <c r="BN443" s="7"/>
      <c r="BO443" s="7"/>
      <c r="BP443" s="7"/>
    </row>
    <row r="444" spans="2:68" ht="18" customHeight="1" x14ac:dyDescent="0.4">
      <c r="C444" s="41" t="s">
        <v>139</v>
      </c>
      <c r="D444" s="42"/>
      <c r="E444" s="42"/>
      <c r="F444" s="42"/>
      <c r="G444" s="43"/>
      <c r="H444" s="6">
        <v>3</v>
      </c>
      <c r="I444" s="17">
        <f t="shared" si="117"/>
        <v>4.9019607843137254E-3</v>
      </c>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7"/>
      <c r="BC444" s="7"/>
      <c r="BD444" s="7"/>
      <c r="BE444" s="7"/>
      <c r="BF444" s="7"/>
      <c r="BG444" s="7"/>
      <c r="BH444" s="7"/>
      <c r="BI444" s="7"/>
      <c r="BJ444" s="7"/>
      <c r="BK444" s="7"/>
      <c r="BL444" s="7"/>
      <c r="BM444" s="7"/>
      <c r="BN444" s="7"/>
      <c r="BO444" s="7"/>
      <c r="BP444" s="7"/>
    </row>
    <row r="445" spans="2:68" ht="18" customHeight="1" x14ac:dyDescent="0.4">
      <c r="C445" s="41" t="s">
        <v>155</v>
      </c>
      <c r="D445" s="42"/>
      <c r="E445" s="42"/>
      <c r="F445" s="42"/>
      <c r="G445" s="43"/>
      <c r="H445" s="6">
        <v>38</v>
      </c>
      <c r="I445" s="17">
        <f t="shared" si="117"/>
        <v>6.2091503267973858E-2</v>
      </c>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7"/>
      <c r="BC445" s="7"/>
      <c r="BD445" s="7"/>
      <c r="BE445" s="7"/>
      <c r="BF445" s="7"/>
      <c r="BG445" s="7"/>
      <c r="BH445" s="7"/>
      <c r="BI445" s="7"/>
      <c r="BJ445" s="7"/>
      <c r="BK445" s="7"/>
      <c r="BL445" s="7"/>
      <c r="BM445" s="7"/>
      <c r="BN445" s="7"/>
      <c r="BO445" s="7"/>
      <c r="BP445" s="7"/>
    </row>
    <row r="446" spans="2:68" ht="18" customHeight="1" x14ac:dyDescent="0.4">
      <c r="C446" s="41" t="s">
        <v>93</v>
      </c>
      <c r="D446" s="42"/>
      <c r="E446" s="42"/>
      <c r="F446" s="42"/>
      <c r="G446" s="43"/>
      <c r="H446" s="6">
        <v>10</v>
      </c>
      <c r="I446" s="17">
        <f t="shared" si="117"/>
        <v>1.6339869281045753E-2</v>
      </c>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7"/>
      <c r="BC446" s="7"/>
      <c r="BD446" s="7"/>
      <c r="BE446" s="7"/>
      <c r="BF446" s="7"/>
      <c r="BG446" s="7"/>
      <c r="BH446" s="7"/>
      <c r="BI446" s="7"/>
      <c r="BJ446" s="7"/>
      <c r="BK446" s="7"/>
      <c r="BL446" s="7"/>
      <c r="BM446" s="7"/>
      <c r="BN446" s="7"/>
      <c r="BO446" s="7"/>
      <c r="BP446" s="7"/>
    </row>
    <row r="447" spans="2:68" ht="18" customHeight="1" x14ac:dyDescent="0.4">
      <c r="C447" s="41" t="s">
        <v>277</v>
      </c>
      <c r="D447" s="42"/>
      <c r="E447" s="42"/>
      <c r="F447" s="42"/>
      <c r="G447" s="43"/>
      <c r="H447" s="6">
        <v>34</v>
      </c>
      <c r="I447" s="17">
        <f t="shared" si="117"/>
        <v>5.5555555555555552E-2</v>
      </c>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7"/>
      <c r="BC447" s="7"/>
      <c r="BD447" s="7"/>
      <c r="BE447" s="7"/>
      <c r="BF447" s="7"/>
      <c r="BG447" s="7"/>
      <c r="BH447" s="7"/>
      <c r="BI447" s="7"/>
      <c r="BJ447" s="7"/>
      <c r="BK447" s="7"/>
      <c r="BL447" s="7"/>
      <c r="BM447" s="7"/>
      <c r="BN447" s="7"/>
      <c r="BO447" s="7"/>
      <c r="BP447" s="7"/>
    </row>
    <row r="448" spans="2:68" ht="18" customHeight="1" x14ac:dyDescent="0.4">
      <c r="H448" s="9">
        <f>SUM(H438:H447)</f>
        <v>748</v>
      </c>
    </row>
    <row r="450" spans="2:68" s="8" customFormat="1" ht="18" customHeight="1" x14ac:dyDescent="0.4">
      <c r="B450" s="8" t="s">
        <v>310</v>
      </c>
    </row>
    <row r="451" spans="2:68" ht="18" customHeight="1" x14ac:dyDescent="0.4">
      <c r="C451" s="44"/>
      <c r="D451" s="42"/>
      <c r="E451" s="42"/>
      <c r="F451" s="43"/>
      <c r="G451" s="13" t="s">
        <v>0</v>
      </c>
      <c r="H451" s="4"/>
      <c r="I451" s="4"/>
      <c r="J451" s="4"/>
      <c r="K451" s="4"/>
      <c r="L451" s="4"/>
      <c r="M451" s="4"/>
      <c r="N451" s="4"/>
      <c r="O451" s="4"/>
      <c r="P451" s="4"/>
      <c r="Q451" s="4"/>
      <c r="R451" s="4"/>
    </row>
    <row r="452" spans="2:68" ht="18" customHeight="1" x14ac:dyDescent="0.4">
      <c r="C452" s="41" t="s">
        <v>21</v>
      </c>
      <c r="D452" s="42"/>
      <c r="E452" s="42"/>
      <c r="F452" s="43"/>
      <c r="G452" s="6">
        <v>138</v>
      </c>
      <c r="H452" s="17">
        <f>G452/612</f>
        <v>0.22549019607843138</v>
      </c>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c r="BA452" s="7"/>
      <c r="BB452" s="7"/>
      <c r="BC452" s="7"/>
      <c r="BD452" s="7"/>
      <c r="BE452" s="7"/>
      <c r="BF452" s="7"/>
      <c r="BG452" s="7"/>
      <c r="BH452" s="7"/>
      <c r="BI452" s="7"/>
      <c r="BJ452" s="7"/>
      <c r="BK452" s="7"/>
      <c r="BL452" s="7"/>
      <c r="BM452" s="7"/>
      <c r="BN452" s="7"/>
      <c r="BO452" s="7"/>
    </row>
    <row r="453" spans="2:68" ht="18" customHeight="1" x14ac:dyDescent="0.4">
      <c r="C453" s="41" t="s">
        <v>22</v>
      </c>
      <c r="D453" s="42"/>
      <c r="E453" s="42"/>
      <c r="F453" s="43"/>
      <c r="G453" s="6">
        <v>241</v>
      </c>
      <c r="H453" s="17">
        <f t="shared" ref="H453:H456" si="118">G453/612</f>
        <v>0.3937908496732026</v>
      </c>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c r="BA453" s="7"/>
      <c r="BB453" s="7"/>
      <c r="BC453" s="7"/>
      <c r="BD453" s="7"/>
      <c r="BE453" s="7"/>
      <c r="BF453" s="7"/>
      <c r="BG453" s="7"/>
      <c r="BH453" s="7"/>
      <c r="BI453" s="7"/>
      <c r="BJ453" s="7"/>
      <c r="BK453" s="7"/>
      <c r="BL453" s="7"/>
      <c r="BM453" s="7"/>
      <c r="BN453" s="7"/>
      <c r="BO453" s="7"/>
    </row>
    <row r="454" spans="2:68" ht="18" customHeight="1" x14ac:dyDescent="0.4">
      <c r="C454" s="41" t="s">
        <v>83</v>
      </c>
      <c r="D454" s="42"/>
      <c r="E454" s="42"/>
      <c r="F454" s="43"/>
      <c r="G454" s="6">
        <v>135</v>
      </c>
      <c r="H454" s="17">
        <f t="shared" si="118"/>
        <v>0.22058823529411764</v>
      </c>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c r="BA454" s="7"/>
      <c r="BB454" s="7"/>
      <c r="BC454" s="7"/>
      <c r="BD454" s="7"/>
      <c r="BE454" s="7"/>
      <c r="BF454" s="7"/>
      <c r="BG454" s="7"/>
      <c r="BH454" s="7"/>
      <c r="BI454" s="7"/>
      <c r="BJ454" s="7"/>
      <c r="BK454" s="7"/>
      <c r="BL454" s="7"/>
      <c r="BM454" s="7"/>
      <c r="BN454" s="7"/>
      <c r="BO454" s="7"/>
    </row>
    <row r="455" spans="2:68" ht="18" customHeight="1" x14ac:dyDescent="0.4">
      <c r="C455" s="41" t="s">
        <v>24</v>
      </c>
      <c r="D455" s="42"/>
      <c r="E455" s="42"/>
      <c r="F455" s="43"/>
      <c r="G455" s="6">
        <v>50</v>
      </c>
      <c r="H455" s="17">
        <f t="shared" si="118"/>
        <v>8.1699346405228759E-2</v>
      </c>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c r="BA455" s="7"/>
      <c r="BB455" s="7"/>
      <c r="BC455" s="7"/>
      <c r="BD455" s="7"/>
      <c r="BE455" s="7"/>
      <c r="BF455" s="7"/>
      <c r="BG455" s="7"/>
      <c r="BH455" s="7"/>
      <c r="BI455" s="7"/>
      <c r="BJ455" s="7"/>
      <c r="BK455" s="7"/>
      <c r="BL455" s="7"/>
      <c r="BM455" s="7"/>
      <c r="BN455" s="7"/>
      <c r="BO455" s="7"/>
    </row>
    <row r="456" spans="2:68" ht="18" customHeight="1" x14ac:dyDescent="0.4">
      <c r="C456" s="41" t="s">
        <v>25</v>
      </c>
      <c r="D456" s="42"/>
      <c r="E456" s="42"/>
      <c r="F456" s="43"/>
      <c r="G456" s="6">
        <v>15</v>
      </c>
      <c r="H456" s="17">
        <f t="shared" si="118"/>
        <v>2.4509803921568627E-2</v>
      </c>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c r="BA456" s="7"/>
      <c r="BB456" s="7"/>
      <c r="BC456" s="7"/>
      <c r="BD456" s="7"/>
      <c r="BE456" s="7"/>
      <c r="BF456" s="7"/>
      <c r="BG456" s="7"/>
      <c r="BH456" s="7"/>
      <c r="BI456" s="7"/>
      <c r="BJ456" s="7"/>
      <c r="BK456" s="7"/>
      <c r="BL456" s="7"/>
      <c r="BM456" s="7"/>
      <c r="BN456" s="7"/>
      <c r="BO456" s="7"/>
    </row>
    <row r="457" spans="2:68" ht="18" customHeight="1" x14ac:dyDescent="0.4">
      <c r="C457" s="41" t="s">
        <v>277</v>
      </c>
      <c r="D457" s="42"/>
      <c r="E457" s="42"/>
      <c r="F457" s="43"/>
      <c r="G457" s="6">
        <v>33</v>
      </c>
      <c r="H457" s="17">
        <f>G457/612</f>
        <v>5.3921568627450983E-2</v>
      </c>
      <c r="I457" s="10"/>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c r="BA457" s="7"/>
      <c r="BB457" s="7"/>
      <c r="BC457" s="7"/>
      <c r="BD457" s="7"/>
      <c r="BE457" s="7"/>
      <c r="BF457" s="7"/>
      <c r="BG457" s="7"/>
      <c r="BH457" s="7"/>
      <c r="BI457" s="7"/>
      <c r="BJ457" s="7"/>
      <c r="BK457" s="7"/>
      <c r="BL457" s="7"/>
      <c r="BM457" s="7"/>
      <c r="BN457" s="7"/>
      <c r="BO457" s="7"/>
    </row>
    <row r="458" spans="2:68" ht="18" customHeight="1" x14ac:dyDescent="0.4">
      <c r="G458" s="9">
        <f>SUM(G452:G457)</f>
        <v>612</v>
      </c>
    </row>
    <row r="460" spans="2:68" ht="18" customHeight="1" x14ac:dyDescent="0.4">
      <c r="B460" s="2" t="s">
        <v>384</v>
      </c>
    </row>
    <row r="461" spans="2:68" s="8" customFormat="1" ht="18" customHeight="1" x14ac:dyDescent="0.4">
      <c r="B461" s="8" t="s">
        <v>385</v>
      </c>
    </row>
    <row r="462" spans="2:68" ht="18" customHeight="1" x14ac:dyDescent="0.4">
      <c r="C462" s="44"/>
      <c r="D462" s="42"/>
      <c r="E462" s="42"/>
      <c r="F462" s="42"/>
      <c r="G462" s="43"/>
      <c r="H462" s="13" t="s">
        <v>0</v>
      </c>
      <c r="I462" s="4"/>
      <c r="J462" s="4"/>
      <c r="K462" s="4"/>
      <c r="L462" s="4"/>
      <c r="M462" s="4"/>
      <c r="N462" s="4"/>
      <c r="O462" s="4"/>
      <c r="P462" s="4"/>
      <c r="Q462" s="4"/>
      <c r="R462" s="4"/>
      <c r="S462" s="4"/>
    </row>
    <row r="463" spans="2:68" ht="18" customHeight="1" x14ac:dyDescent="0.4">
      <c r="C463" s="41" t="s">
        <v>142</v>
      </c>
      <c r="D463" s="42"/>
      <c r="E463" s="42"/>
      <c r="F463" s="42"/>
      <c r="G463" s="43"/>
      <c r="H463" s="6">
        <v>35</v>
      </c>
      <c r="I463" s="17">
        <f>H463/65</f>
        <v>0.53846153846153844</v>
      </c>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c r="BA463" s="7"/>
      <c r="BB463" s="7"/>
      <c r="BC463" s="7"/>
      <c r="BD463" s="7"/>
      <c r="BE463" s="7"/>
      <c r="BF463" s="7"/>
      <c r="BG463" s="7"/>
      <c r="BH463" s="7"/>
      <c r="BI463" s="7"/>
      <c r="BJ463" s="7"/>
      <c r="BK463" s="7"/>
      <c r="BL463" s="7"/>
      <c r="BM463" s="7"/>
      <c r="BN463" s="7"/>
      <c r="BO463" s="7"/>
      <c r="BP463" s="7"/>
    </row>
    <row r="464" spans="2:68" ht="18" customHeight="1" x14ac:dyDescent="0.4">
      <c r="C464" s="41" t="s">
        <v>143</v>
      </c>
      <c r="D464" s="42"/>
      <c r="E464" s="42"/>
      <c r="F464" s="42"/>
      <c r="G464" s="43"/>
      <c r="H464" s="6">
        <v>20</v>
      </c>
      <c r="I464" s="17">
        <f t="shared" ref="I464:I474" si="119">H464/65</f>
        <v>0.30769230769230771</v>
      </c>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c r="BA464" s="7"/>
      <c r="BB464" s="7"/>
      <c r="BC464" s="7"/>
      <c r="BD464" s="7"/>
      <c r="BE464" s="7"/>
      <c r="BF464" s="7"/>
      <c r="BG464" s="7"/>
      <c r="BH464" s="7"/>
      <c r="BI464" s="7"/>
      <c r="BJ464" s="7"/>
      <c r="BK464" s="7"/>
      <c r="BL464" s="7"/>
      <c r="BM464" s="7"/>
      <c r="BN464" s="7"/>
      <c r="BO464" s="7"/>
      <c r="BP464" s="7"/>
    </row>
    <row r="465" spans="2:70" ht="18" customHeight="1" x14ac:dyDescent="0.4">
      <c r="C465" s="41" t="s">
        <v>144</v>
      </c>
      <c r="D465" s="42"/>
      <c r="E465" s="42"/>
      <c r="F465" s="42"/>
      <c r="G465" s="43"/>
      <c r="H465" s="6">
        <v>6</v>
      </c>
      <c r="I465" s="17">
        <f t="shared" si="119"/>
        <v>9.2307692307692313E-2</v>
      </c>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c r="BA465" s="7"/>
      <c r="BB465" s="7"/>
      <c r="BC465" s="7"/>
      <c r="BD465" s="7"/>
      <c r="BE465" s="7"/>
      <c r="BF465" s="7"/>
      <c r="BG465" s="7"/>
      <c r="BH465" s="7"/>
      <c r="BI465" s="7"/>
      <c r="BJ465" s="7"/>
      <c r="BK465" s="7"/>
      <c r="BL465" s="7"/>
      <c r="BM465" s="7"/>
      <c r="BN465" s="7"/>
      <c r="BO465" s="7"/>
      <c r="BP465" s="7"/>
    </row>
    <row r="466" spans="2:70" ht="18" customHeight="1" x14ac:dyDescent="0.4">
      <c r="C466" s="41" t="s">
        <v>145</v>
      </c>
      <c r="D466" s="42"/>
      <c r="E466" s="42"/>
      <c r="F466" s="42"/>
      <c r="G466" s="43"/>
      <c r="H466" s="6">
        <v>1</v>
      </c>
      <c r="I466" s="17">
        <f t="shared" si="119"/>
        <v>1.5384615384615385E-2</v>
      </c>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c r="BA466" s="7"/>
      <c r="BB466" s="7"/>
      <c r="BC466" s="7"/>
      <c r="BD466" s="7"/>
      <c r="BE466" s="7"/>
      <c r="BF466" s="7"/>
      <c r="BG466" s="7"/>
      <c r="BH466" s="7"/>
      <c r="BI466" s="7"/>
      <c r="BJ466" s="7"/>
      <c r="BK466" s="7"/>
      <c r="BL466" s="7"/>
      <c r="BM466" s="7"/>
      <c r="BN466" s="7"/>
      <c r="BO466" s="7"/>
      <c r="BP466" s="7"/>
    </row>
    <row r="467" spans="2:70" ht="18" customHeight="1" x14ac:dyDescent="0.4">
      <c r="C467" s="41" t="s">
        <v>156</v>
      </c>
      <c r="D467" s="42"/>
      <c r="E467" s="42"/>
      <c r="F467" s="42"/>
      <c r="G467" s="43"/>
      <c r="H467" s="6">
        <v>3</v>
      </c>
      <c r="I467" s="17">
        <f t="shared" si="119"/>
        <v>4.6153846153846156E-2</v>
      </c>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c r="BA467" s="7"/>
      <c r="BB467" s="7"/>
      <c r="BC467" s="7"/>
      <c r="BD467" s="7"/>
      <c r="BE467" s="7"/>
      <c r="BF467" s="7"/>
      <c r="BG467" s="7"/>
      <c r="BH467" s="7"/>
      <c r="BI467" s="7"/>
      <c r="BJ467" s="7"/>
      <c r="BK467" s="7"/>
      <c r="BL467" s="7"/>
      <c r="BM467" s="7"/>
      <c r="BN467" s="7"/>
      <c r="BO467" s="7"/>
      <c r="BP467" s="7"/>
    </row>
    <row r="468" spans="2:70" ht="18" customHeight="1" x14ac:dyDescent="0.4">
      <c r="C468" s="41" t="s">
        <v>147</v>
      </c>
      <c r="D468" s="42"/>
      <c r="E468" s="42"/>
      <c r="F468" s="42"/>
      <c r="G468" s="43"/>
      <c r="H468" s="6">
        <v>4</v>
      </c>
      <c r="I468" s="17">
        <f t="shared" si="119"/>
        <v>6.1538461538461542E-2</v>
      </c>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c r="BA468" s="7"/>
      <c r="BB468" s="7"/>
      <c r="BC468" s="7"/>
      <c r="BD468" s="7"/>
      <c r="BE468" s="7"/>
      <c r="BF468" s="7"/>
      <c r="BG468" s="7"/>
      <c r="BH468" s="7"/>
      <c r="BI468" s="7"/>
      <c r="BJ468" s="7"/>
      <c r="BK468" s="7"/>
      <c r="BL468" s="7"/>
      <c r="BM468" s="7"/>
      <c r="BN468" s="7"/>
      <c r="BO468" s="7"/>
      <c r="BP468" s="7"/>
    </row>
    <row r="469" spans="2:70" ht="18" customHeight="1" x14ac:dyDescent="0.4">
      <c r="C469" s="41" t="s">
        <v>148</v>
      </c>
      <c r="D469" s="42"/>
      <c r="E469" s="42"/>
      <c r="F469" s="42"/>
      <c r="G469" s="43"/>
      <c r="H469" s="6">
        <v>15</v>
      </c>
      <c r="I469" s="17">
        <f t="shared" si="119"/>
        <v>0.23076923076923078</v>
      </c>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c r="BA469" s="7"/>
      <c r="BB469" s="7"/>
      <c r="BC469" s="7"/>
      <c r="BD469" s="7"/>
      <c r="BE469" s="7"/>
      <c r="BF469" s="7"/>
      <c r="BG469" s="7"/>
      <c r="BH469" s="7"/>
      <c r="BI469" s="7"/>
      <c r="BJ469" s="7"/>
      <c r="BK469" s="7"/>
      <c r="BL469" s="7"/>
      <c r="BM469" s="7"/>
      <c r="BN469" s="7"/>
      <c r="BO469" s="7"/>
      <c r="BP469" s="7"/>
    </row>
    <row r="470" spans="2:70" ht="18" customHeight="1" x14ac:dyDescent="0.4">
      <c r="C470" s="41" t="s">
        <v>149</v>
      </c>
      <c r="D470" s="42"/>
      <c r="E470" s="42"/>
      <c r="F470" s="42"/>
      <c r="G470" s="43"/>
      <c r="H470" s="6">
        <v>4</v>
      </c>
      <c r="I470" s="17">
        <f t="shared" si="119"/>
        <v>6.1538461538461542E-2</v>
      </c>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c r="BA470" s="7"/>
      <c r="BB470" s="7"/>
      <c r="BC470" s="7"/>
      <c r="BD470" s="7"/>
      <c r="BE470" s="7"/>
      <c r="BF470" s="7"/>
      <c r="BG470" s="7"/>
      <c r="BH470" s="7"/>
      <c r="BI470" s="7"/>
      <c r="BJ470" s="7"/>
      <c r="BK470" s="7"/>
      <c r="BL470" s="7"/>
      <c r="BM470" s="7"/>
      <c r="BN470" s="7"/>
      <c r="BO470" s="7"/>
      <c r="BP470" s="7"/>
    </row>
    <row r="471" spans="2:70" ht="18" customHeight="1" x14ac:dyDescent="0.4">
      <c r="C471" s="41" t="s">
        <v>150</v>
      </c>
      <c r="D471" s="42"/>
      <c r="E471" s="42"/>
      <c r="F471" s="42"/>
      <c r="G471" s="43"/>
      <c r="H471" s="6">
        <v>15</v>
      </c>
      <c r="I471" s="17">
        <f t="shared" si="119"/>
        <v>0.23076923076923078</v>
      </c>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c r="BA471" s="7"/>
      <c r="BB471" s="7"/>
      <c r="BC471" s="7"/>
      <c r="BD471" s="7"/>
      <c r="BE471" s="7"/>
      <c r="BF471" s="7"/>
      <c r="BG471" s="7"/>
      <c r="BH471" s="7"/>
      <c r="BI471" s="7"/>
      <c r="BJ471" s="7"/>
      <c r="BK471" s="7"/>
      <c r="BL471" s="7"/>
      <c r="BM471" s="7"/>
      <c r="BN471" s="7"/>
      <c r="BO471" s="7"/>
      <c r="BP471" s="7"/>
    </row>
    <row r="472" spans="2:70" ht="18" customHeight="1" x14ac:dyDescent="0.4">
      <c r="C472" s="41" t="s">
        <v>106</v>
      </c>
      <c r="D472" s="42"/>
      <c r="E472" s="42"/>
      <c r="F472" s="42"/>
      <c r="G472" s="43"/>
      <c r="H472" s="6">
        <v>18</v>
      </c>
      <c r="I472" s="17">
        <f t="shared" si="119"/>
        <v>0.27692307692307694</v>
      </c>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c r="BI472" s="7"/>
      <c r="BJ472" s="7"/>
      <c r="BK472" s="7"/>
      <c r="BL472" s="7"/>
      <c r="BM472" s="7"/>
      <c r="BN472" s="7"/>
      <c r="BO472" s="7"/>
      <c r="BP472" s="7"/>
    </row>
    <row r="473" spans="2:70" ht="18" customHeight="1" x14ac:dyDescent="0.4">
      <c r="C473" s="41" t="s">
        <v>141</v>
      </c>
      <c r="D473" s="42"/>
      <c r="E473" s="42"/>
      <c r="F473" s="42"/>
      <c r="G473" s="43"/>
      <c r="H473" s="6">
        <v>1</v>
      </c>
      <c r="I473" s="17">
        <f t="shared" si="119"/>
        <v>1.5384615384615385E-2</v>
      </c>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c r="BA473" s="7"/>
      <c r="BB473" s="7"/>
      <c r="BC473" s="7"/>
      <c r="BD473" s="7"/>
      <c r="BE473" s="7"/>
      <c r="BF473" s="7"/>
      <c r="BG473" s="7"/>
      <c r="BH473" s="7"/>
      <c r="BI473" s="7"/>
      <c r="BJ473" s="7"/>
      <c r="BK473" s="7"/>
      <c r="BL473" s="7"/>
      <c r="BM473" s="7"/>
      <c r="BN473" s="7"/>
      <c r="BO473" s="7"/>
      <c r="BP473" s="7"/>
    </row>
    <row r="474" spans="2:70" ht="18" customHeight="1" x14ac:dyDescent="0.4">
      <c r="C474" s="41" t="s">
        <v>277</v>
      </c>
      <c r="D474" s="42"/>
      <c r="E474" s="42"/>
      <c r="F474" s="42"/>
      <c r="G474" s="43"/>
      <c r="H474" s="6">
        <v>3</v>
      </c>
      <c r="I474" s="17">
        <f t="shared" si="119"/>
        <v>4.6153846153846156E-2</v>
      </c>
      <c r="J474" s="10"/>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c r="BA474" s="7"/>
      <c r="BB474" s="7"/>
      <c r="BC474" s="7"/>
      <c r="BD474" s="7"/>
      <c r="BE474" s="7"/>
      <c r="BF474" s="7"/>
      <c r="BG474" s="7"/>
      <c r="BH474" s="7"/>
      <c r="BI474" s="7"/>
      <c r="BJ474" s="7"/>
      <c r="BK474" s="7"/>
      <c r="BL474" s="7"/>
      <c r="BM474" s="7"/>
      <c r="BN474" s="7"/>
      <c r="BO474" s="7"/>
      <c r="BP474" s="7"/>
    </row>
    <row r="475" spans="2:70" ht="18" customHeight="1" x14ac:dyDescent="0.4">
      <c r="H475" s="9">
        <f>SUM(H463:H474)</f>
        <v>125</v>
      </c>
    </row>
    <row r="477" spans="2:70" s="8" customFormat="1" ht="18" customHeight="1" x14ac:dyDescent="0.4">
      <c r="B477" s="8" t="s">
        <v>311</v>
      </c>
    </row>
    <row r="478" spans="2:70" ht="18" customHeight="1" x14ac:dyDescent="0.4">
      <c r="C478" s="44"/>
      <c r="D478" s="42"/>
      <c r="E478" s="42"/>
      <c r="F478" s="42"/>
      <c r="G478" s="42"/>
      <c r="H478" s="42"/>
      <c r="I478" s="43"/>
      <c r="J478" s="13" t="s">
        <v>0</v>
      </c>
      <c r="K478" s="4"/>
      <c r="L478" s="4"/>
      <c r="M478" s="4"/>
      <c r="N478" s="4"/>
      <c r="O478" s="4"/>
      <c r="P478" s="4"/>
      <c r="Q478" s="4"/>
      <c r="R478" s="4"/>
      <c r="S478" s="4"/>
      <c r="T478" s="4"/>
      <c r="U478" s="4"/>
    </row>
    <row r="479" spans="2:70" ht="18" customHeight="1" x14ac:dyDescent="0.4">
      <c r="C479" s="41" t="s">
        <v>152</v>
      </c>
      <c r="D479" s="42"/>
      <c r="E479" s="42"/>
      <c r="F479" s="42"/>
      <c r="G479" s="42"/>
      <c r="H479" s="42"/>
      <c r="I479" s="43"/>
      <c r="J479" s="6">
        <v>325</v>
      </c>
      <c r="K479" s="17">
        <f>J479/612</f>
        <v>0.53104575163398693</v>
      </c>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c r="BA479" s="7"/>
      <c r="BB479" s="7"/>
      <c r="BC479" s="7"/>
      <c r="BD479" s="7"/>
      <c r="BE479" s="7"/>
      <c r="BF479" s="7"/>
      <c r="BG479" s="7"/>
      <c r="BH479" s="7"/>
      <c r="BI479" s="7"/>
      <c r="BJ479" s="7"/>
      <c r="BK479" s="7"/>
      <c r="BL479" s="7"/>
      <c r="BM479" s="7"/>
      <c r="BN479" s="7"/>
      <c r="BO479" s="7"/>
      <c r="BP479" s="7"/>
      <c r="BQ479" s="7"/>
      <c r="BR479" s="7"/>
    </row>
    <row r="480" spans="2:70" ht="18" customHeight="1" x14ac:dyDescent="0.4">
      <c r="C480" s="41" t="s">
        <v>153</v>
      </c>
      <c r="D480" s="42"/>
      <c r="E480" s="42"/>
      <c r="F480" s="42"/>
      <c r="G480" s="42"/>
      <c r="H480" s="42"/>
      <c r="I480" s="43"/>
      <c r="J480" s="6">
        <v>160</v>
      </c>
      <c r="K480" s="17">
        <f t="shared" ref="K480:K482" si="120">J480/612</f>
        <v>0.26143790849673204</v>
      </c>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c r="BA480" s="7"/>
      <c r="BB480" s="7"/>
      <c r="BC480" s="7"/>
      <c r="BD480" s="7"/>
      <c r="BE480" s="7"/>
      <c r="BF480" s="7"/>
      <c r="BG480" s="7"/>
      <c r="BH480" s="7"/>
      <c r="BI480" s="7"/>
      <c r="BJ480" s="7"/>
      <c r="BK480" s="7"/>
      <c r="BL480" s="7"/>
      <c r="BM480" s="7"/>
      <c r="BN480" s="7"/>
      <c r="BO480" s="7"/>
      <c r="BP480" s="7"/>
      <c r="BQ480" s="7"/>
      <c r="BR480" s="7"/>
    </row>
    <row r="481" spans="2:70" ht="18" customHeight="1" x14ac:dyDescent="0.4">
      <c r="C481" s="41" t="s">
        <v>154</v>
      </c>
      <c r="D481" s="42"/>
      <c r="E481" s="42"/>
      <c r="F481" s="42"/>
      <c r="G481" s="42"/>
      <c r="H481" s="42"/>
      <c r="I481" s="43"/>
      <c r="J481" s="6">
        <v>63</v>
      </c>
      <c r="K481" s="17">
        <f t="shared" si="120"/>
        <v>0.10294117647058823</v>
      </c>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c r="BA481" s="7"/>
      <c r="BB481" s="7"/>
      <c r="BC481" s="7"/>
      <c r="BD481" s="7"/>
      <c r="BE481" s="7"/>
      <c r="BF481" s="7"/>
      <c r="BG481" s="7"/>
      <c r="BH481" s="7"/>
      <c r="BI481" s="7"/>
      <c r="BJ481" s="7"/>
      <c r="BK481" s="7"/>
      <c r="BL481" s="7"/>
      <c r="BM481" s="7"/>
      <c r="BN481" s="7"/>
      <c r="BO481" s="7"/>
      <c r="BP481" s="7"/>
      <c r="BQ481" s="7"/>
      <c r="BR481" s="7"/>
    </row>
    <row r="482" spans="2:70" ht="18" customHeight="1" x14ac:dyDescent="0.4">
      <c r="C482" s="41" t="s">
        <v>277</v>
      </c>
      <c r="D482" s="42"/>
      <c r="E482" s="42"/>
      <c r="F482" s="42"/>
      <c r="G482" s="42"/>
      <c r="H482" s="42"/>
      <c r="I482" s="43"/>
      <c r="J482" s="6">
        <v>64</v>
      </c>
      <c r="K482" s="17">
        <f t="shared" si="120"/>
        <v>0.10457516339869281</v>
      </c>
      <c r="L482" s="10"/>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c r="BA482" s="7"/>
      <c r="BB482" s="7"/>
      <c r="BC482" s="7"/>
      <c r="BD482" s="7"/>
      <c r="BE482" s="7"/>
      <c r="BF482" s="7"/>
      <c r="BG482" s="7"/>
      <c r="BH482" s="7"/>
      <c r="BI482" s="7"/>
      <c r="BJ482" s="7"/>
      <c r="BK482" s="7"/>
      <c r="BL482" s="7"/>
      <c r="BM482" s="7"/>
      <c r="BN482" s="7"/>
      <c r="BO482" s="7"/>
      <c r="BP482" s="7"/>
      <c r="BQ482" s="7"/>
      <c r="BR482" s="7"/>
    </row>
    <row r="483" spans="2:70" ht="18" customHeight="1" x14ac:dyDescent="0.4">
      <c r="J483" s="9">
        <f>SUM(J479:J482)</f>
        <v>612</v>
      </c>
    </row>
    <row r="484" spans="2:70" ht="18" customHeight="1" x14ac:dyDescent="0.4">
      <c r="J484" s="9"/>
    </row>
    <row r="486" spans="2:70" ht="18" customHeight="1" x14ac:dyDescent="0.4">
      <c r="B486" s="40" t="s">
        <v>403</v>
      </c>
    </row>
    <row r="487" spans="2:70" ht="18" customHeight="1" x14ac:dyDescent="0.4">
      <c r="B487" s="40" t="s">
        <v>386</v>
      </c>
    </row>
    <row r="488" spans="2:70" s="8" customFormat="1" ht="18" customHeight="1" x14ac:dyDescent="0.4">
      <c r="B488" s="8" t="s">
        <v>312</v>
      </c>
    </row>
    <row r="489" spans="2:70" ht="18" customHeight="1" x14ac:dyDescent="0.4">
      <c r="C489" s="44"/>
      <c r="D489" s="42"/>
      <c r="E489" s="42"/>
      <c r="F489" s="43"/>
      <c r="G489" s="13" t="s">
        <v>0</v>
      </c>
      <c r="H489" s="4"/>
      <c r="I489" s="4"/>
      <c r="J489" s="4"/>
      <c r="K489" s="4"/>
      <c r="L489" s="4"/>
      <c r="M489" s="4"/>
      <c r="N489" s="4"/>
      <c r="O489" s="4"/>
      <c r="P489" s="4"/>
      <c r="Q489" s="4"/>
      <c r="R489" s="4"/>
    </row>
    <row r="490" spans="2:70" ht="18" customHeight="1" x14ac:dyDescent="0.4">
      <c r="C490" s="41" t="s">
        <v>126</v>
      </c>
      <c r="D490" s="42"/>
      <c r="E490" s="42"/>
      <c r="F490" s="43"/>
      <c r="G490" s="6">
        <v>89</v>
      </c>
      <c r="H490" s="17">
        <f>G490/223</f>
        <v>0.3991031390134529</v>
      </c>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c r="BA490" s="7"/>
      <c r="BB490" s="7"/>
      <c r="BC490" s="7"/>
      <c r="BD490" s="7"/>
      <c r="BE490" s="7"/>
      <c r="BF490" s="7"/>
      <c r="BG490" s="7"/>
      <c r="BH490" s="7"/>
      <c r="BI490" s="7"/>
      <c r="BJ490" s="7"/>
      <c r="BK490" s="7"/>
      <c r="BL490" s="7"/>
      <c r="BM490" s="7"/>
      <c r="BN490" s="7"/>
      <c r="BO490" s="7"/>
    </row>
    <row r="491" spans="2:70" ht="18" customHeight="1" x14ac:dyDescent="0.4">
      <c r="C491" s="41" t="s">
        <v>127</v>
      </c>
      <c r="D491" s="42"/>
      <c r="E491" s="42"/>
      <c r="F491" s="43"/>
      <c r="G491" s="6">
        <v>129</v>
      </c>
      <c r="H491" s="17">
        <f t="shared" ref="H491:H492" si="121">G491/223</f>
        <v>0.57847533632286996</v>
      </c>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c r="BA491" s="7"/>
      <c r="BB491" s="7"/>
      <c r="BC491" s="7"/>
      <c r="BD491" s="7"/>
      <c r="BE491" s="7"/>
      <c r="BF491" s="7"/>
      <c r="BG491" s="7"/>
      <c r="BH491" s="7"/>
      <c r="BI491" s="7"/>
      <c r="BJ491" s="7"/>
      <c r="BK491" s="7"/>
      <c r="BL491" s="7"/>
      <c r="BM491" s="7"/>
      <c r="BN491" s="7"/>
      <c r="BO491" s="7"/>
    </row>
    <row r="492" spans="2:70" ht="18" customHeight="1" x14ac:dyDescent="0.4">
      <c r="C492" s="41" t="s">
        <v>277</v>
      </c>
      <c r="D492" s="42"/>
      <c r="E492" s="42"/>
      <c r="F492" s="43"/>
      <c r="G492" s="6">
        <v>5</v>
      </c>
      <c r="H492" s="17">
        <f t="shared" si="121"/>
        <v>2.2421524663677129E-2</v>
      </c>
      <c r="I492" s="10"/>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c r="BA492" s="7"/>
      <c r="BB492" s="7"/>
      <c r="BC492" s="7"/>
      <c r="BD492" s="7"/>
      <c r="BE492" s="7"/>
      <c r="BF492" s="7"/>
      <c r="BG492" s="7"/>
      <c r="BH492" s="7"/>
      <c r="BI492" s="7"/>
      <c r="BJ492" s="7"/>
      <c r="BK492" s="7"/>
      <c r="BL492" s="7"/>
      <c r="BM492" s="7"/>
      <c r="BN492" s="7"/>
      <c r="BO492" s="7"/>
    </row>
    <row r="493" spans="2:70" ht="18" customHeight="1" x14ac:dyDescent="0.4">
      <c r="G493" s="9">
        <f>SUM(G490:G492)</f>
        <v>223</v>
      </c>
    </row>
    <row r="495" spans="2:70" s="8" customFormat="1" ht="18" customHeight="1" x14ac:dyDescent="0.4">
      <c r="B495" s="8" t="s">
        <v>313</v>
      </c>
    </row>
    <row r="496" spans="2:70" ht="18" customHeight="1" x14ac:dyDescent="0.4">
      <c r="C496" s="44"/>
      <c r="D496" s="42"/>
      <c r="E496" s="42"/>
      <c r="F496" s="43"/>
      <c r="G496" s="13" t="s">
        <v>0</v>
      </c>
      <c r="H496" s="4"/>
      <c r="I496" s="4"/>
      <c r="J496" s="4"/>
      <c r="K496" s="4"/>
      <c r="L496" s="4"/>
      <c r="M496" s="4"/>
      <c r="N496" s="4"/>
      <c r="O496" s="4"/>
      <c r="P496" s="4"/>
      <c r="Q496" s="4"/>
      <c r="R496" s="4"/>
    </row>
    <row r="497" spans="2:68" ht="18" customHeight="1" x14ac:dyDescent="0.4">
      <c r="C497" s="41" t="s">
        <v>129</v>
      </c>
      <c r="D497" s="42"/>
      <c r="E497" s="42"/>
      <c r="F497" s="43"/>
      <c r="G497" s="6">
        <v>46</v>
      </c>
      <c r="H497" s="17">
        <f>G497/223</f>
        <v>0.20627802690582961</v>
      </c>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c r="BA497" s="7"/>
      <c r="BB497" s="7"/>
      <c r="BC497" s="7"/>
      <c r="BD497" s="7"/>
      <c r="BE497" s="7"/>
      <c r="BF497" s="7"/>
      <c r="BG497" s="7"/>
      <c r="BH497" s="7"/>
      <c r="BI497" s="7"/>
      <c r="BJ497" s="7"/>
      <c r="BK497" s="7"/>
      <c r="BL497" s="7"/>
      <c r="BM497" s="7"/>
      <c r="BN497" s="7"/>
      <c r="BO497" s="7"/>
    </row>
    <row r="498" spans="2:68" ht="18" customHeight="1" x14ac:dyDescent="0.4">
      <c r="C498" s="41" t="s">
        <v>130</v>
      </c>
      <c r="D498" s="42"/>
      <c r="E498" s="42"/>
      <c r="F498" s="43"/>
      <c r="G498" s="6">
        <v>92</v>
      </c>
      <c r="H498" s="17">
        <f t="shared" ref="H498:H501" si="122">G498/223</f>
        <v>0.41255605381165922</v>
      </c>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c r="BA498" s="7"/>
      <c r="BB498" s="7"/>
      <c r="BC498" s="7"/>
      <c r="BD498" s="7"/>
      <c r="BE498" s="7"/>
      <c r="BF498" s="7"/>
      <c r="BG498" s="7"/>
      <c r="BH498" s="7"/>
      <c r="BI498" s="7"/>
      <c r="BJ498" s="7"/>
      <c r="BK498" s="7"/>
      <c r="BL498" s="7"/>
      <c r="BM498" s="7"/>
      <c r="BN498" s="7"/>
      <c r="BO498" s="7"/>
    </row>
    <row r="499" spans="2:68" ht="18" customHeight="1" x14ac:dyDescent="0.4">
      <c r="C499" s="41" t="s">
        <v>131</v>
      </c>
      <c r="D499" s="42"/>
      <c r="E499" s="42"/>
      <c r="F499" s="43"/>
      <c r="G499" s="6">
        <v>37</v>
      </c>
      <c r="H499" s="17">
        <f t="shared" si="122"/>
        <v>0.16591928251121077</v>
      </c>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c r="AW499" s="7"/>
      <c r="AX499" s="7"/>
      <c r="AY499" s="7"/>
      <c r="AZ499" s="7"/>
      <c r="BA499" s="7"/>
      <c r="BB499" s="7"/>
      <c r="BC499" s="7"/>
      <c r="BD499" s="7"/>
      <c r="BE499" s="7"/>
      <c r="BF499" s="7"/>
      <c r="BG499" s="7"/>
      <c r="BH499" s="7"/>
      <c r="BI499" s="7"/>
      <c r="BJ499" s="7"/>
      <c r="BK499" s="7"/>
      <c r="BL499" s="7"/>
      <c r="BM499" s="7"/>
      <c r="BN499" s="7"/>
      <c r="BO499" s="7"/>
    </row>
    <row r="500" spans="2:68" ht="18" customHeight="1" x14ac:dyDescent="0.4">
      <c r="C500" s="41" t="s">
        <v>132</v>
      </c>
      <c r="D500" s="42"/>
      <c r="E500" s="42"/>
      <c r="F500" s="43"/>
      <c r="G500" s="6">
        <v>42</v>
      </c>
      <c r="H500" s="17">
        <f t="shared" si="122"/>
        <v>0.18834080717488788</v>
      </c>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c r="BA500" s="7"/>
      <c r="BB500" s="7"/>
      <c r="BC500" s="7"/>
      <c r="BD500" s="7"/>
      <c r="BE500" s="7"/>
      <c r="BF500" s="7"/>
      <c r="BG500" s="7"/>
      <c r="BH500" s="7"/>
      <c r="BI500" s="7"/>
      <c r="BJ500" s="7"/>
      <c r="BK500" s="7"/>
      <c r="BL500" s="7"/>
      <c r="BM500" s="7"/>
      <c r="BN500" s="7"/>
      <c r="BO500" s="7"/>
    </row>
    <row r="501" spans="2:68" ht="18" customHeight="1" x14ac:dyDescent="0.4">
      <c r="C501" s="41" t="s">
        <v>277</v>
      </c>
      <c r="D501" s="42"/>
      <c r="E501" s="42"/>
      <c r="F501" s="43"/>
      <c r="G501" s="6">
        <v>6</v>
      </c>
      <c r="H501" s="17">
        <f t="shared" si="122"/>
        <v>2.6905829596412557E-2</v>
      </c>
      <c r="I501" s="10"/>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c r="BA501" s="7"/>
      <c r="BB501" s="7"/>
      <c r="BC501" s="7"/>
      <c r="BD501" s="7"/>
      <c r="BE501" s="7"/>
      <c r="BF501" s="7"/>
      <c r="BG501" s="7"/>
      <c r="BH501" s="7"/>
      <c r="BI501" s="7"/>
      <c r="BJ501" s="7"/>
      <c r="BK501" s="7"/>
      <c r="BL501" s="7"/>
      <c r="BM501" s="7"/>
      <c r="BN501" s="7"/>
      <c r="BO501" s="7"/>
    </row>
    <row r="502" spans="2:68" ht="18" customHeight="1" x14ac:dyDescent="0.4">
      <c r="G502" s="9">
        <f>SUM(G497:G501)</f>
        <v>223</v>
      </c>
    </row>
    <row r="504" spans="2:68" ht="18" customHeight="1" x14ac:dyDescent="0.4">
      <c r="B504" s="8" t="s">
        <v>314</v>
      </c>
    </row>
    <row r="505" spans="2:68" ht="18" customHeight="1" x14ac:dyDescent="0.4">
      <c r="C505" s="44"/>
      <c r="D505" s="42"/>
      <c r="E505" s="42"/>
      <c r="F505" s="42"/>
      <c r="G505" s="43"/>
      <c r="H505" s="13" t="s">
        <v>0</v>
      </c>
      <c r="I505" s="4"/>
      <c r="J505" s="4"/>
      <c r="K505" s="4"/>
      <c r="L505" s="4"/>
      <c r="M505" s="4"/>
      <c r="N505" s="4"/>
      <c r="O505" s="4"/>
      <c r="P505" s="4"/>
      <c r="Q505" s="4"/>
      <c r="R505" s="4"/>
      <c r="S505" s="4"/>
    </row>
    <row r="506" spans="2:68" ht="18" customHeight="1" x14ac:dyDescent="0.4">
      <c r="C506" s="41" t="s">
        <v>133</v>
      </c>
      <c r="D506" s="42"/>
      <c r="E506" s="42"/>
      <c r="F506" s="42"/>
      <c r="G506" s="43"/>
      <c r="H506" s="6">
        <v>56</v>
      </c>
      <c r="I506" s="17">
        <f>H506/223</f>
        <v>0.25112107623318386</v>
      </c>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7"/>
      <c r="AY506" s="7"/>
      <c r="AZ506" s="7"/>
      <c r="BA506" s="7"/>
      <c r="BB506" s="7"/>
      <c r="BC506" s="7"/>
      <c r="BD506" s="7"/>
      <c r="BE506" s="7"/>
      <c r="BF506" s="7"/>
      <c r="BG506" s="7"/>
      <c r="BH506" s="7"/>
      <c r="BI506" s="7"/>
      <c r="BJ506" s="7"/>
      <c r="BK506" s="7"/>
      <c r="BL506" s="7"/>
      <c r="BM506" s="7"/>
      <c r="BN506" s="7"/>
      <c r="BO506" s="7"/>
      <c r="BP506" s="7"/>
    </row>
    <row r="507" spans="2:68" ht="18" customHeight="1" x14ac:dyDescent="0.4">
      <c r="C507" s="41" t="s">
        <v>134</v>
      </c>
      <c r="D507" s="42"/>
      <c r="E507" s="42"/>
      <c r="F507" s="42"/>
      <c r="G507" s="43"/>
      <c r="H507" s="6">
        <v>52</v>
      </c>
      <c r="I507" s="17">
        <f t="shared" ref="I507:I515" si="123">H507/223</f>
        <v>0.23318385650224216</v>
      </c>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c r="BA507" s="7"/>
      <c r="BB507" s="7"/>
      <c r="BC507" s="7"/>
      <c r="BD507" s="7"/>
      <c r="BE507" s="7"/>
      <c r="BF507" s="7"/>
      <c r="BG507" s="7"/>
      <c r="BH507" s="7"/>
      <c r="BI507" s="7"/>
      <c r="BJ507" s="7"/>
      <c r="BK507" s="7"/>
      <c r="BL507" s="7"/>
      <c r="BM507" s="7"/>
      <c r="BN507" s="7"/>
      <c r="BO507" s="7"/>
      <c r="BP507" s="7"/>
    </row>
    <row r="508" spans="2:68" ht="18" customHeight="1" x14ac:dyDescent="0.4">
      <c r="C508" s="41" t="s">
        <v>135</v>
      </c>
      <c r="D508" s="42"/>
      <c r="E508" s="42"/>
      <c r="F508" s="42"/>
      <c r="G508" s="43"/>
      <c r="H508" s="6">
        <v>28</v>
      </c>
      <c r="I508" s="17">
        <f t="shared" si="123"/>
        <v>0.12556053811659193</v>
      </c>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7"/>
      <c r="AY508" s="7"/>
      <c r="AZ508" s="7"/>
      <c r="BA508" s="7"/>
      <c r="BB508" s="7"/>
      <c r="BC508" s="7"/>
      <c r="BD508" s="7"/>
      <c r="BE508" s="7"/>
      <c r="BF508" s="7"/>
      <c r="BG508" s="7"/>
      <c r="BH508" s="7"/>
      <c r="BI508" s="7"/>
      <c r="BJ508" s="7"/>
      <c r="BK508" s="7"/>
      <c r="BL508" s="7"/>
      <c r="BM508" s="7"/>
      <c r="BN508" s="7"/>
      <c r="BO508" s="7"/>
      <c r="BP508" s="7"/>
    </row>
    <row r="509" spans="2:68" ht="18" customHeight="1" x14ac:dyDescent="0.4">
      <c r="C509" s="41" t="s">
        <v>136</v>
      </c>
      <c r="D509" s="42"/>
      <c r="E509" s="42"/>
      <c r="F509" s="42"/>
      <c r="G509" s="43"/>
      <c r="H509" s="6">
        <v>63</v>
      </c>
      <c r="I509" s="17">
        <f t="shared" si="123"/>
        <v>0.28251121076233182</v>
      </c>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7"/>
      <c r="AY509" s="7"/>
      <c r="AZ509" s="7"/>
      <c r="BA509" s="7"/>
      <c r="BB509" s="7"/>
      <c r="BC509" s="7"/>
      <c r="BD509" s="7"/>
      <c r="BE509" s="7"/>
      <c r="BF509" s="7"/>
      <c r="BG509" s="7"/>
      <c r="BH509" s="7"/>
      <c r="BI509" s="7"/>
      <c r="BJ509" s="7"/>
      <c r="BK509" s="7"/>
      <c r="BL509" s="7"/>
      <c r="BM509" s="7"/>
      <c r="BN509" s="7"/>
      <c r="BO509" s="7"/>
      <c r="BP509" s="7"/>
    </row>
    <row r="510" spans="2:68" ht="18" customHeight="1" x14ac:dyDescent="0.4">
      <c r="C510" s="41" t="s">
        <v>137</v>
      </c>
      <c r="D510" s="42"/>
      <c r="E510" s="42"/>
      <c r="F510" s="42"/>
      <c r="G510" s="43"/>
      <c r="H510" s="6">
        <v>1</v>
      </c>
      <c r="I510" s="17">
        <f t="shared" si="123"/>
        <v>4.4843049327354259E-3</v>
      </c>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c r="BA510" s="7"/>
      <c r="BB510" s="7"/>
      <c r="BC510" s="7"/>
      <c r="BD510" s="7"/>
      <c r="BE510" s="7"/>
      <c r="BF510" s="7"/>
      <c r="BG510" s="7"/>
      <c r="BH510" s="7"/>
      <c r="BI510" s="7"/>
      <c r="BJ510" s="7"/>
      <c r="BK510" s="7"/>
      <c r="BL510" s="7"/>
      <c r="BM510" s="7"/>
      <c r="BN510" s="7"/>
      <c r="BO510" s="7"/>
      <c r="BP510" s="7"/>
    </row>
    <row r="511" spans="2:68" ht="18" customHeight="1" x14ac:dyDescent="0.4">
      <c r="C511" s="41" t="s">
        <v>138</v>
      </c>
      <c r="D511" s="42"/>
      <c r="E511" s="42"/>
      <c r="F511" s="42"/>
      <c r="G511" s="43"/>
      <c r="H511" s="6">
        <v>17</v>
      </c>
      <c r="I511" s="17">
        <f t="shared" si="123"/>
        <v>7.623318385650224E-2</v>
      </c>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c r="BA511" s="7"/>
      <c r="BB511" s="7"/>
      <c r="BC511" s="7"/>
      <c r="BD511" s="7"/>
      <c r="BE511" s="7"/>
      <c r="BF511" s="7"/>
      <c r="BG511" s="7"/>
      <c r="BH511" s="7"/>
      <c r="BI511" s="7"/>
      <c r="BJ511" s="7"/>
      <c r="BK511" s="7"/>
      <c r="BL511" s="7"/>
      <c r="BM511" s="7"/>
      <c r="BN511" s="7"/>
      <c r="BO511" s="7"/>
      <c r="BP511" s="7"/>
    </row>
    <row r="512" spans="2:68" ht="18" customHeight="1" x14ac:dyDescent="0.4">
      <c r="C512" s="41" t="s">
        <v>139</v>
      </c>
      <c r="D512" s="42"/>
      <c r="E512" s="42"/>
      <c r="F512" s="42"/>
      <c r="G512" s="43"/>
      <c r="H512" s="6">
        <v>2</v>
      </c>
      <c r="I512" s="17">
        <f t="shared" si="123"/>
        <v>8.9686098654708519E-3</v>
      </c>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c r="BA512" s="7"/>
      <c r="BB512" s="7"/>
      <c r="BC512" s="7"/>
      <c r="BD512" s="7"/>
      <c r="BE512" s="7"/>
      <c r="BF512" s="7"/>
      <c r="BG512" s="7"/>
      <c r="BH512" s="7"/>
      <c r="BI512" s="7"/>
      <c r="BJ512" s="7"/>
      <c r="BK512" s="7"/>
      <c r="BL512" s="7"/>
      <c r="BM512" s="7"/>
      <c r="BN512" s="7"/>
      <c r="BO512" s="7"/>
      <c r="BP512" s="7"/>
    </row>
    <row r="513" spans="2:68" ht="18" customHeight="1" x14ac:dyDescent="0.4">
      <c r="C513" s="41" t="s">
        <v>157</v>
      </c>
      <c r="D513" s="42"/>
      <c r="E513" s="42"/>
      <c r="F513" s="42"/>
      <c r="G513" s="43"/>
      <c r="H513" s="6">
        <v>48</v>
      </c>
      <c r="I513" s="17">
        <f t="shared" si="123"/>
        <v>0.21524663677130046</v>
      </c>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c r="AW513" s="7"/>
      <c r="AX513" s="7"/>
      <c r="AY513" s="7"/>
      <c r="AZ513" s="7"/>
      <c r="BA513" s="7"/>
      <c r="BB513" s="7"/>
      <c r="BC513" s="7"/>
      <c r="BD513" s="7"/>
      <c r="BE513" s="7"/>
      <c r="BF513" s="7"/>
      <c r="BG513" s="7"/>
      <c r="BH513" s="7"/>
      <c r="BI513" s="7"/>
      <c r="BJ513" s="7"/>
      <c r="BK513" s="7"/>
      <c r="BL513" s="7"/>
      <c r="BM513" s="7"/>
      <c r="BN513" s="7"/>
      <c r="BO513" s="7"/>
      <c r="BP513" s="7"/>
    </row>
    <row r="514" spans="2:68" ht="18" customHeight="1" x14ac:dyDescent="0.4">
      <c r="C514" s="41" t="s">
        <v>93</v>
      </c>
      <c r="D514" s="42"/>
      <c r="E514" s="42"/>
      <c r="F514" s="42"/>
      <c r="G514" s="43"/>
      <c r="H514" s="6">
        <v>7</v>
      </c>
      <c r="I514" s="17">
        <f t="shared" si="123"/>
        <v>3.1390134529147982E-2</v>
      </c>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c r="AW514" s="7"/>
      <c r="AX514" s="7"/>
      <c r="AY514" s="7"/>
      <c r="AZ514" s="7"/>
      <c r="BA514" s="7"/>
      <c r="BB514" s="7"/>
      <c r="BC514" s="7"/>
      <c r="BD514" s="7"/>
      <c r="BE514" s="7"/>
      <c r="BF514" s="7"/>
      <c r="BG514" s="7"/>
      <c r="BH514" s="7"/>
      <c r="BI514" s="7"/>
      <c r="BJ514" s="7"/>
      <c r="BK514" s="7"/>
      <c r="BL514" s="7"/>
      <c r="BM514" s="7"/>
      <c r="BN514" s="7"/>
      <c r="BO514" s="7"/>
      <c r="BP514" s="7"/>
    </row>
    <row r="515" spans="2:68" ht="18" customHeight="1" x14ac:dyDescent="0.4">
      <c r="C515" s="41" t="s">
        <v>277</v>
      </c>
      <c r="D515" s="42"/>
      <c r="E515" s="42"/>
      <c r="F515" s="42"/>
      <c r="G515" s="43"/>
      <c r="H515" s="6">
        <v>6</v>
      </c>
      <c r="I515" s="17">
        <f t="shared" si="123"/>
        <v>2.6905829596412557E-2</v>
      </c>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c r="BA515" s="7"/>
      <c r="BB515" s="7"/>
      <c r="BC515" s="7"/>
      <c r="BD515" s="7"/>
      <c r="BE515" s="7"/>
      <c r="BF515" s="7"/>
      <c r="BG515" s="7"/>
      <c r="BH515" s="7"/>
      <c r="BI515" s="7"/>
      <c r="BJ515" s="7"/>
      <c r="BK515" s="7"/>
      <c r="BL515" s="7"/>
      <c r="BM515" s="7"/>
      <c r="BN515" s="7"/>
      <c r="BO515" s="7"/>
      <c r="BP515" s="7"/>
    </row>
    <row r="516" spans="2:68" ht="18" customHeight="1" x14ac:dyDescent="0.4">
      <c r="H516" s="9">
        <f>SUM(H506:H515)</f>
        <v>280</v>
      </c>
    </row>
    <row r="518" spans="2:68" s="8" customFormat="1" ht="18" customHeight="1" x14ac:dyDescent="0.4">
      <c r="B518" s="8" t="s">
        <v>315</v>
      </c>
    </row>
    <row r="519" spans="2:68" ht="18" customHeight="1" x14ac:dyDescent="0.4">
      <c r="C519" s="44"/>
      <c r="D519" s="42"/>
      <c r="E519" s="42"/>
      <c r="F519" s="43"/>
      <c r="G519" s="13" t="s">
        <v>0</v>
      </c>
      <c r="H519" s="4"/>
      <c r="I519" s="4"/>
      <c r="J519" s="4"/>
      <c r="K519" s="4"/>
      <c r="L519" s="4"/>
      <c r="M519" s="4"/>
      <c r="N519" s="4"/>
      <c r="O519" s="4"/>
      <c r="P519" s="4"/>
      <c r="Q519" s="4"/>
      <c r="R519" s="4"/>
    </row>
    <row r="520" spans="2:68" ht="18" customHeight="1" x14ac:dyDescent="0.4">
      <c r="C520" s="41" t="s">
        <v>21</v>
      </c>
      <c r="D520" s="42"/>
      <c r="E520" s="42"/>
      <c r="F520" s="43"/>
      <c r="G520" s="6">
        <v>30</v>
      </c>
      <c r="H520" s="17">
        <f>G520/223</f>
        <v>0.13452914798206278</v>
      </c>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c r="AU520" s="7"/>
      <c r="AV520" s="7"/>
      <c r="AW520" s="7"/>
      <c r="AX520" s="7"/>
      <c r="AY520" s="7"/>
      <c r="AZ520" s="7"/>
      <c r="BA520" s="7"/>
      <c r="BB520" s="7"/>
      <c r="BC520" s="7"/>
      <c r="BD520" s="7"/>
      <c r="BE520" s="7"/>
      <c r="BF520" s="7"/>
      <c r="BG520" s="7"/>
      <c r="BH520" s="7"/>
      <c r="BI520" s="7"/>
      <c r="BJ520" s="7"/>
      <c r="BK520" s="7"/>
      <c r="BL520" s="7"/>
      <c r="BM520" s="7"/>
      <c r="BN520" s="7"/>
      <c r="BO520" s="7"/>
    </row>
    <row r="521" spans="2:68" ht="18" customHeight="1" x14ac:dyDescent="0.4">
      <c r="C521" s="41" t="s">
        <v>22</v>
      </c>
      <c r="D521" s="42"/>
      <c r="E521" s="42"/>
      <c r="F521" s="43"/>
      <c r="G521" s="6">
        <v>53</v>
      </c>
      <c r="H521" s="17">
        <f t="shared" ref="H521:H525" si="124">G521/223</f>
        <v>0.23766816143497757</v>
      </c>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c r="AU521" s="7"/>
      <c r="AV521" s="7"/>
      <c r="AW521" s="7"/>
      <c r="AX521" s="7"/>
      <c r="AY521" s="7"/>
      <c r="AZ521" s="7"/>
      <c r="BA521" s="7"/>
      <c r="BB521" s="7"/>
      <c r="BC521" s="7"/>
      <c r="BD521" s="7"/>
      <c r="BE521" s="7"/>
      <c r="BF521" s="7"/>
      <c r="BG521" s="7"/>
      <c r="BH521" s="7"/>
      <c r="BI521" s="7"/>
      <c r="BJ521" s="7"/>
      <c r="BK521" s="7"/>
      <c r="BL521" s="7"/>
      <c r="BM521" s="7"/>
      <c r="BN521" s="7"/>
      <c r="BO521" s="7"/>
    </row>
    <row r="522" spans="2:68" ht="18" customHeight="1" x14ac:dyDescent="0.4">
      <c r="C522" s="41" t="s">
        <v>83</v>
      </c>
      <c r="D522" s="42"/>
      <c r="E522" s="42"/>
      <c r="F522" s="43"/>
      <c r="G522" s="6">
        <v>79</v>
      </c>
      <c r="H522" s="17">
        <f t="shared" si="124"/>
        <v>0.35426008968609868</v>
      </c>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c r="BA522" s="7"/>
      <c r="BB522" s="7"/>
      <c r="BC522" s="7"/>
      <c r="BD522" s="7"/>
      <c r="BE522" s="7"/>
      <c r="BF522" s="7"/>
      <c r="BG522" s="7"/>
      <c r="BH522" s="7"/>
      <c r="BI522" s="7"/>
      <c r="BJ522" s="7"/>
      <c r="BK522" s="7"/>
      <c r="BL522" s="7"/>
      <c r="BM522" s="7"/>
      <c r="BN522" s="7"/>
      <c r="BO522" s="7"/>
    </row>
    <row r="523" spans="2:68" ht="18" customHeight="1" x14ac:dyDescent="0.4">
      <c r="C523" s="41" t="s">
        <v>24</v>
      </c>
      <c r="D523" s="42"/>
      <c r="E523" s="42"/>
      <c r="F523" s="43"/>
      <c r="G523" s="6">
        <v>39</v>
      </c>
      <c r="H523" s="17">
        <f t="shared" si="124"/>
        <v>0.17488789237668162</v>
      </c>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c r="AV523" s="7"/>
      <c r="AW523" s="7"/>
      <c r="AX523" s="7"/>
      <c r="AY523" s="7"/>
      <c r="AZ523" s="7"/>
      <c r="BA523" s="7"/>
      <c r="BB523" s="7"/>
      <c r="BC523" s="7"/>
      <c r="BD523" s="7"/>
      <c r="BE523" s="7"/>
      <c r="BF523" s="7"/>
      <c r="BG523" s="7"/>
      <c r="BH523" s="7"/>
      <c r="BI523" s="7"/>
      <c r="BJ523" s="7"/>
      <c r="BK523" s="7"/>
      <c r="BL523" s="7"/>
      <c r="BM523" s="7"/>
      <c r="BN523" s="7"/>
      <c r="BO523" s="7"/>
    </row>
    <row r="524" spans="2:68" ht="18" customHeight="1" x14ac:dyDescent="0.4">
      <c r="C524" s="41" t="s">
        <v>25</v>
      </c>
      <c r="D524" s="42"/>
      <c r="E524" s="42"/>
      <c r="F524" s="43"/>
      <c r="G524" s="6">
        <v>16</v>
      </c>
      <c r="H524" s="17">
        <f t="shared" si="124"/>
        <v>7.1748878923766815E-2</v>
      </c>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c r="AU524" s="7"/>
      <c r="AV524" s="7"/>
      <c r="AW524" s="7"/>
      <c r="AX524" s="7"/>
      <c r="AY524" s="7"/>
      <c r="AZ524" s="7"/>
      <c r="BA524" s="7"/>
      <c r="BB524" s="7"/>
      <c r="BC524" s="7"/>
      <c r="BD524" s="7"/>
      <c r="BE524" s="7"/>
      <c r="BF524" s="7"/>
      <c r="BG524" s="7"/>
      <c r="BH524" s="7"/>
      <c r="BI524" s="7"/>
      <c r="BJ524" s="7"/>
      <c r="BK524" s="7"/>
      <c r="BL524" s="7"/>
      <c r="BM524" s="7"/>
      <c r="BN524" s="7"/>
      <c r="BO524" s="7"/>
    </row>
    <row r="525" spans="2:68" ht="18" customHeight="1" x14ac:dyDescent="0.4">
      <c r="C525" s="41" t="s">
        <v>277</v>
      </c>
      <c r="D525" s="42"/>
      <c r="E525" s="42"/>
      <c r="F525" s="43"/>
      <c r="G525" s="6">
        <v>6</v>
      </c>
      <c r="H525" s="17">
        <f t="shared" si="124"/>
        <v>2.6905829596412557E-2</v>
      </c>
      <c r="I525" s="10"/>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c r="BA525" s="7"/>
      <c r="BB525" s="7"/>
      <c r="BC525" s="7"/>
      <c r="BD525" s="7"/>
      <c r="BE525" s="7"/>
      <c r="BF525" s="7"/>
      <c r="BG525" s="7"/>
      <c r="BH525" s="7"/>
      <c r="BI525" s="7"/>
      <c r="BJ525" s="7"/>
      <c r="BK525" s="7"/>
      <c r="BL525" s="7"/>
      <c r="BM525" s="7"/>
      <c r="BN525" s="7"/>
      <c r="BO525" s="7"/>
    </row>
    <row r="526" spans="2:68" ht="18" customHeight="1" x14ac:dyDescent="0.4">
      <c r="G526" s="9">
        <f>SUM(G520:G525)</f>
        <v>223</v>
      </c>
    </row>
    <row r="527" spans="2:68" ht="18" customHeight="1" x14ac:dyDescent="0.4">
      <c r="G527" s="9"/>
    </row>
    <row r="528" spans="2:68" ht="18" customHeight="1" x14ac:dyDescent="0.4">
      <c r="B528" s="2" t="s">
        <v>387</v>
      </c>
    </row>
    <row r="529" spans="2:68" s="8" customFormat="1" ht="18" customHeight="1" x14ac:dyDescent="0.4">
      <c r="B529" s="8" t="s">
        <v>388</v>
      </c>
    </row>
    <row r="530" spans="2:68" ht="18" customHeight="1" x14ac:dyDescent="0.4">
      <c r="C530" s="44"/>
      <c r="D530" s="42"/>
      <c r="E530" s="42"/>
      <c r="F530" s="42"/>
      <c r="G530" s="43"/>
      <c r="H530" s="13" t="s">
        <v>0</v>
      </c>
      <c r="I530" s="4"/>
      <c r="J530" s="4"/>
      <c r="K530" s="4"/>
      <c r="L530" s="4"/>
      <c r="M530" s="4"/>
      <c r="N530" s="4"/>
      <c r="O530" s="4"/>
      <c r="P530" s="4"/>
      <c r="Q530" s="4"/>
      <c r="R530" s="4"/>
      <c r="S530" s="4"/>
    </row>
    <row r="531" spans="2:68" ht="18" customHeight="1" x14ac:dyDescent="0.4">
      <c r="C531" s="41" t="s">
        <v>142</v>
      </c>
      <c r="D531" s="42"/>
      <c r="E531" s="42"/>
      <c r="F531" s="42"/>
      <c r="G531" s="43"/>
      <c r="H531" s="6">
        <v>24</v>
      </c>
      <c r="I531" s="17">
        <f>H531/55</f>
        <v>0.43636363636363634</v>
      </c>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c r="AV531" s="7"/>
      <c r="AW531" s="7"/>
      <c r="AX531" s="7"/>
      <c r="AY531" s="7"/>
      <c r="AZ531" s="7"/>
      <c r="BA531" s="7"/>
      <c r="BB531" s="7"/>
      <c r="BC531" s="7"/>
      <c r="BD531" s="7"/>
      <c r="BE531" s="7"/>
      <c r="BF531" s="7"/>
      <c r="BG531" s="7"/>
      <c r="BH531" s="7"/>
      <c r="BI531" s="7"/>
      <c r="BJ531" s="7"/>
      <c r="BK531" s="7"/>
      <c r="BL531" s="7"/>
      <c r="BM531" s="7"/>
      <c r="BN531" s="7"/>
      <c r="BO531" s="7"/>
      <c r="BP531" s="7"/>
    </row>
    <row r="532" spans="2:68" ht="18" customHeight="1" x14ac:dyDescent="0.4">
      <c r="C532" s="41" t="s">
        <v>143</v>
      </c>
      <c r="D532" s="42"/>
      <c r="E532" s="42"/>
      <c r="F532" s="42"/>
      <c r="G532" s="43"/>
      <c r="H532" s="6">
        <v>11</v>
      </c>
      <c r="I532" s="17">
        <f t="shared" ref="I532:I542" si="125">H532/55</f>
        <v>0.2</v>
      </c>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c r="AU532" s="7"/>
      <c r="AV532" s="7"/>
      <c r="AW532" s="7"/>
      <c r="AX532" s="7"/>
      <c r="AY532" s="7"/>
      <c r="AZ532" s="7"/>
      <c r="BA532" s="7"/>
      <c r="BB532" s="7"/>
      <c r="BC532" s="7"/>
      <c r="BD532" s="7"/>
      <c r="BE532" s="7"/>
      <c r="BF532" s="7"/>
      <c r="BG532" s="7"/>
      <c r="BH532" s="7"/>
      <c r="BI532" s="7"/>
      <c r="BJ532" s="7"/>
      <c r="BK532" s="7"/>
      <c r="BL532" s="7"/>
      <c r="BM532" s="7"/>
      <c r="BN532" s="7"/>
      <c r="BO532" s="7"/>
      <c r="BP532" s="7"/>
    </row>
    <row r="533" spans="2:68" ht="18" customHeight="1" x14ac:dyDescent="0.4">
      <c r="C533" s="41" t="s">
        <v>144</v>
      </c>
      <c r="D533" s="42"/>
      <c r="E533" s="42"/>
      <c r="F533" s="42"/>
      <c r="G533" s="43"/>
      <c r="H533" s="6">
        <v>0</v>
      </c>
      <c r="I533" s="17">
        <f t="shared" si="125"/>
        <v>0</v>
      </c>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c r="AU533" s="7"/>
      <c r="AV533" s="7"/>
      <c r="AW533" s="7"/>
      <c r="AX533" s="7"/>
      <c r="AY533" s="7"/>
      <c r="AZ533" s="7"/>
      <c r="BA533" s="7"/>
      <c r="BB533" s="7"/>
      <c r="BC533" s="7"/>
      <c r="BD533" s="7"/>
      <c r="BE533" s="7"/>
      <c r="BF533" s="7"/>
      <c r="BG533" s="7"/>
      <c r="BH533" s="7"/>
      <c r="BI533" s="7"/>
      <c r="BJ533" s="7"/>
      <c r="BK533" s="7"/>
      <c r="BL533" s="7"/>
      <c r="BM533" s="7"/>
      <c r="BN533" s="7"/>
      <c r="BO533" s="7"/>
      <c r="BP533" s="7"/>
    </row>
    <row r="534" spans="2:68" ht="18" customHeight="1" x14ac:dyDescent="0.4">
      <c r="C534" s="41" t="s">
        <v>145</v>
      </c>
      <c r="D534" s="42"/>
      <c r="E534" s="42"/>
      <c r="F534" s="42"/>
      <c r="G534" s="43"/>
      <c r="H534" s="6">
        <v>7</v>
      </c>
      <c r="I534" s="17">
        <f t="shared" si="125"/>
        <v>0.12727272727272726</v>
      </c>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c r="BA534" s="7"/>
      <c r="BB534" s="7"/>
      <c r="BC534" s="7"/>
      <c r="BD534" s="7"/>
      <c r="BE534" s="7"/>
      <c r="BF534" s="7"/>
      <c r="BG534" s="7"/>
      <c r="BH534" s="7"/>
      <c r="BI534" s="7"/>
      <c r="BJ534" s="7"/>
      <c r="BK534" s="7"/>
      <c r="BL534" s="7"/>
      <c r="BM534" s="7"/>
      <c r="BN534" s="7"/>
      <c r="BO534" s="7"/>
      <c r="BP534" s="7"/>
    </row>
    <row r="535" spans="2:68" ht="18" customHeight="1" x14ac:dyDescent="0.4">
      <c r="C535" s="41" t="s">
        <v>158</v>
      </c>
      <c r="D535" s="42"/>
      <c r="E535" s="42"/>
      <c r="F535" s="42"/>
      <c r="G535" s="43"/>
      <c r="H535" s="6">
        <v>7</v>
      </c>
      <c r="I535" s="17">
        <f t="shared" si="125"/>
        <v>0.12727272727272726</v>
      </c>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c r="BA535" s="7"/>
      <c r="BB535" s="7"/>
      <c r="BC535" s="7"/>
      <c r="BD535" s="7"/>
      <c r="BE535" s="7"/>
      <c r="BF535" s="7"/>
      <c r="BG535" s="7"/>
      <c r="BH535" s="7"/>
      <c r="BI535" s="7"/>
      <c r="BJ535" s="7"/>
      <c r="BK535" s="7"/>
      <c r="BL535" s="7"/>
      <c r="BM535" s="7"/>
      <c r="BN535" s="7"/>
      <c r="BO535" s="7"/>
      <c r="BP535" s="7"/>
    </row>
    <row r="536" spans="2:68" ht="18" customHeight="1" x14ac:dyDescent="0.4">
      <c r="C536" s="41" t="s">
        <v>147</v>
      </c>
      <c r="D536" s="42"/>
      <c r="E536" s="42"/>
      <c r="F536" s="42"/>
      <c r="G536" s="43"/>
      <c r="H536" s="6">
        <v>4</v>
      </c>
      <c r="I536" s="17">
        <f t="shared" si="125"/>
        <v>7.2727272727272724E-2</v>
      </c>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c r="BA536" s="7"/>
      <c r="BB536" s="7"/>
      <c r="BC536" s="7"/>
      <c r="BD536" s="7"/>
      <c r="BE536" s="7"/>
      <c r="BF536" s="7"/>
      <c r="BG536" s="7"/>
      <c r="BH536" s="7"/>
      <c r="BI536" s="7"/>
      <c r="BJ536" s="7"/>
      <c r="BK536" s="7"/>
      <c r="BL536" s="7"/>
      <c r="BM536" s="7"/>
      <c r="BN536" s="7"/>
      <c r="BO536" s="7"/>
      <c r="BP536" s="7"/>
    </row>
    <row r="537" spans="2:68" ht="18" customHeight="1" x14ac:dyDescent="0.4">
      <c r="C537" s="41" t="s">
        <v>148</v>
      </c>
      <c r="D537" s="42"/>
      <c r="E537" s="42"/>
      <c r="F537" s="42"/>
      <c r="G537" s="43"/>
      <c r="H537" s="6">
        <v>15</v>
      </c>
      <c r="I537" s="17">
        <f t="shared" si="125"/>
        <v>0.27272727272727271</v>
      </c>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c r="BA537" s="7"/>
      <c r="BB537" s="7"/>
      <c r="BC537" s="7"/>
      <c r="BD537" s="7"/>
      <c r="BE537" s="7"/>
      <c r="BF537" s="7"/>
      <c r="BG537" s="7"/>
      <c r="BH537" s="7"/>
      <c r="BI537" s="7"/>
      <c r="BJ537" s="7"/>
      <c r="BK537" s="7"/>
      <c r="BL537" s="7"/>
      <c r="BM537" s="7"/>
      <c r="BN537" s="7"/>
      <c r="BO537" s="7"/>
      <c r="BP537" s="7"/>
    </row>
    <row r="538" spans="2:68" ht="18" customHeight="1" x14ac:dyDescent="0.4">
      <c r="C538" s="41" t="s">
        <v>149</v>
      </c>
      <c r="D538" s="42"/>
      <c r="E538" s="42"/>
      <c r="F538" s="42"/>
      <c r="G538" s="43"/>
      <c r="H538" s="6">
        <v>5</v>
      </c>
      <c r="I538" s="17">
        <f t="shared" si="125"/>
        <v>9.0909090909090912E-2</v>
      </c>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c r="BA538" s="7"/>
      <c r="BB538" s="7"/>
      <c r="BC538" s="7"/>
      <c r="BD538" s="7"/>
      <c r="BE538" s="7"/>
      <c r="BF538" s="7"/>
      <c r="BG538" s="7"/>
      <c r="BH538" s="7"/>
      <c r="BI538" s="7"/>
      <c r="BJ538" s="7"/>
      <c r="BK538" s="7"/>
      <c r="BL538" s="7"/>
      <c r="BM538" s="7"/>
      <c r="BN538" s="7"/>
      <c r="BO538" s="7"/>
      <c r="BP538" s="7"/>
    </row>
    <row r="539" spans="2:68" ht="18" customHeight="1" x14ac:dyDescent="0.4">
      <c r="C539" s="41" t="s">
        <v>150</v>
      </c>
      <c r="D539" s="42"/>
      <c r="E539" s="42"/>
      <c r="F539" s="42"/>
      <c r="G539" s="43"/>
      <c r="H539" s="6">
        <v>23</v>
      </c>
      <c r="I539" s="17">
        <f t="shared" si="125"/>
        <v>0.41818181818181815</v>
      </c>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c r="BA539" s="7"/>
      <c r="BB539" s="7"/>
      <c r="BC539" s="7"/>
      <c r="BD539" s="7"/>
      <c r="BE539" s="7"/>
      <c r="BF539" s="7"/>
      <c r="BG539" s="7"/>
      <c r="BH539" s="7"/>
      <c r="BI539" s="7"/>
      <c r="BJ539" s="7"/>
      <c r="BK539" s="7"/>
      <c r="BL539" s="7"/>
      <c r="BM539" s="7"/>
      <c r="BN539" s="7"/>
      <c r="BO539" s="7"/>
      <c r="BP539" s="7"/>
    </row>
    <row r="540" spans="2:68" ht="18" customHeight="1" x14ac:dyDescent="0.4">
      <c r="C540" s="41" t="s">
        <v>106</v>
      </c>
      <c r="D540" s="42"/>
      <c r="E540" s="42"/>
      <c r="F540" s="42"/>
      <c r="G540" s="43"/>
      <c r="H540" s="6">
        <v>9</v>
      </c>
      <c r="I540" s="17">
        <f t="shared" si="125"/>
        <v>0.16363636363636364</v>
      </c>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c r="BA540" s="7"/>
      <c r="BB540" s="7"/>
      <c r="BC540" s="7"/>
      <c r="BD540" s="7"/>
      <c r="BE540" s="7"/>
      <c r="BF540" s="7"/>
      <c r="BG540" s="7"/>
      <c r="BH540" s="7"/>
      <c r="BI540" s="7"/>
      <c r="BJ540" s="7"/>
      <c r="BK540" s="7"/>
      <c r="BL540" s="7"/>
      <c r="BM540" s="7"/>
      <c r="BN540" s="7"/>
      <c r="BO540" s="7"/>
      <c r="BP540" s="7"/>
    </row>
    <row r="541" spans="2:68" ht="18" customHeight="1" x14ac:dyDescent="0.4">
      <c r="C541" s="41" t="s">
        <v>141</v>
      </c>
      <c r="D541" s="42"/>
      <c r="E541" s="42"/>
      <c r="F541" s="42"/>
      <c r="G541" s="43"/>
      <c r="H541" s="6">
        <v>1</v>
      </c>
      <c r="I541" s="17">
        <f t="shared" si="125"/>
        <v>1.8181818181818181E-2</v>
      </c>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c r="BA541" s="7"/>
      <c r="BB541" s="7"/>
      <c r="BC541" s="7"/>
      <c r="BD541" s="7"/>
      <c r="BE541" s="7"/>
      <c r="BF541" s="7"/>
      <c r="BG541" s="7"/>
      <c r="BH541" s="7"/>
      <c r="BI541" s="7"/>
      <c r="BJ541" s="7"/>
      <c r="BK541" s="7"/>
      <c r="BL541" s="7"/>
      <c r="BM541" s="7"/>
      <c r="BN541" s="7"/>
      <c r="BO541" s="7"/>
      <c r="BP541" s="7"/>
    </row>
    <row r="542" spans="2:68" ht="18" customHeight="1" x14ac:dyDescent="0.4">
      <c r="C542" s="41" t="s">
        <v>277</v>
      </c>
      <c r="D542" s="42"/>
      <c r="E542" s="42"/>
      <c r="F542" s="42"/>
      <c r="G542" s="43"/>
      <c r="H542" s="6">
        <v>1</v>
      </c>
      <c r="I542" s="17">
        <f t="shared" si="125"/>
        <v>1.8181818181818181E-2</v>
      </c>
      <c r="J542" s="10"/>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c r="BA542" s="7"/>
      <c r="BB542" s="7"/>
      <c r="BC542" s="7"/>
      <c r="BD542" s="7"/>
      <c r="BE542" s="7"/>
      <c r="BF542" s="7"/>
      <c r="BG542" s="7"/>
      <c r="BH542" s="7"/>
      <c r="BI542" s="7"/>
      <c r="BJ542" s="7"/>
      <c r="BK542" s="7"/>
      <c r="BL542" s="7"/>
      <c r="BM542" s="7"/>
      <c r="BN542" s="7"/>
      <c r="BO542" s="7"/>
      <c r="BP542" s="7"/>
    </row>
    <row r="543" spans="2:68" ht="18" customHeight="1" x14ac:dyDescent="0.4">
      <c r="H543" s="9">
        <f>SUM(H531:H542)</f>
        <v>107</v>
      </c>
    </row>
    <row r="545" spans="2:73" s="8" customFormat="1" ht="18" customHeight="1" x14ac:dyDescent="0.4">
      <c r="B545" s="8" t="s">
        <v>316</v>
      </c>
    </row>
    <row r="546" spans="2:73" ht="18" customHeight="1" x14ac:dyDescent="0.4">
      <c r="C546" s="44"/>
      <c r="D546" s="42"/>
      <c r="E546" s="42"/>
      <c r="F546" s="42"/>
      <c r="G546" s="42"/>
      <c r="H546" s="42"/>
      <c r="I546" s="43"/>
      <c r="J546" s="13" t="s">
        <v>0</v>
      </c>
      <c r="K546" s="4"/>
      <c r="L546" s="4"/>
      <c r="M546" s="4"/>
      <c r="N546" s="4"/>
      <c r="O546" s="4"/>
      <c r="P546" s="4"/>
      <c r="Q546" s="4"/>
      <c r="R546" s="4"/>
      <c r="S546" s="4"/>
      <c r="T546" s="4"/>
      <c r="U546" s="4"/>
    </row>
    <row r="547" spans="2:73" ht="18" customHeight="1" x14ac:dyDescent="0.4">
      <c r="C547" s="41" t="s">
        <v>152</v>
      </c>
      <c r="D547" s="42"/>
      <c r="E547" s="42"/>
      <c r="F547" s="42"/>
      <c r="G547" s="42"/>
      <c r="H547" s="42"/>
      <c r="I547" s="43"/>
      <c r="J547" s="6">
        <v>106</v>
      </c>
      <c r="K547" s="17">
        <f>J547/223</f>
        <v>0.47533632286995514</v>
      </c>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c r="BA547" s="7"/>
      <c r="BB547" s="7"/>
      <c r="BC547" s="7"/>
      <c r="BD547" s="7"/>
      <c r="BE547" s="7"/>
      <c r="BF547" s="7"/>
      <c r="BG547" s="7"/>
      <c r="BH547" s="7"/>
      <c r="BI547" s="7"/>
      <c r="BJ547" s="7"/>
      <c r="BK547" s="7"/>
      <c r="BL547" s="7"/>
      <c r="BM547" s="7"/>
      <c r="BN547" s="7"/>
      <c r="BO547" s="7"/>
      <c r="BP547" s="7"/>
      <c r="BQ547" s="7"/>
      <c r="BR547" s="7"/>
    </row>
    <row r="548" spans="2:73" ht="18" customHeight="1" x14ac:dyDescent="0.4">
      <c r="C548" s="41" t="s">
        <v>153</v>
      </c>
      <c r="D548" s="42"/>
      <c r="E548" s="42"/>
      <c r="F548" s="42"/>
      <c r="G548" s="42"/>
      <c r="H548" s="42"/>
      <c r="I548" s="43"/>
      <c r="J548" s="6">
        <v>28</v>
      </c>
      <c r="K548" s="17">
        <f t="shared" ref="K548:K550" si="126">J548/223</f>
        <v>0.12556053811659193</v>
      </c>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c r="BA548" s="7"/>
      <c r="BB548" s="7"/>
      <c r="BC548" s="7"/>
      <c r="BD548" s="7"/>
      <c r="BE548" s="7"/>
      <c r="BF548" s="7"/>
      <c r="BG548" s="7"/>
      <c r="BH548" s="7"/>
      <c r="BI548" s="7"/>
      <c r="BJ548" s="7"/>
      <c r="BK548" s="7"/>
      <c r="BL548" s="7"/>
      <c r="BM548" s="7"/>
      <c r="BN548" s="7"/>
      <c r="BO548" s="7"/>
      <c r="BP548" s="7"/>
      <c r="BQ548" s="7"/>
      <c r="BR548" s="7"/>
    </row>
    <row r="549" spans="2:73" ht="18" customHeight="1" x14ac:dyDescent="0.4">
      <c r="C549" s="41" t="s">
        <v>154</v>
      </c>
      <c r="D549" s="42"/>
      <c r="E549" s="42"/>
      <c r="F549" s="42"/>
      <c r="G549" s="42"/>
      <c r="H549" s="42"/>
      <c r="I549" s="43"/>
      <c r="J549" s="6">
        <v>70</v>
      </c>
      <c r="K549" s="17">
        <f t="shared" si="126"/>
        <v>0.31390134529147984</v>
      </c>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c r="BA549" s="7"/>
      <c r="BB549" s="7"/>
      <c r="BC549" s="7"/>
      <c r="BD549" s="7"/>
      <c r="BE549" s="7"/>
      <c r="BF549" s="7"/>
      <c r="BG549" s="7"/>
      <c r="BH549" s="7"/>
      <c r="BI549" s="7"/>
      <c r="BJ549" s="7"/>
      <c r="BK549" s="7"/>
      <c r="BL549" s="7"/>
      <c r="BM549" s="7"/>
      <c r="BN549" s="7"/>
      <c r="BO549" s="7"/>
      <c r="BP549" s="7"/>
      <c r="BQ549" s="7"/>
      <c r="BR549" s="7"/>
    </row>
    <row r="550" spans="2:73" ht="18" customHeight="1" x14ac:dyDescent="0.4">
      <c r="C550" s="41" t="s">
        <v>277</v>
      </c>
      <c r="D550" s="42"/>
      <c r="E550" s="42"/>
      <c r="F550" s="42"/>
      <c r="G550" s="42"/>
      <c r="H550" s="42"/>
      <c r="I550" s="43"/>
      <c r="J550" s="6">
        <v>19</v>
      </c>
      <c r="K550" s="17">
        <f t="shared" si="126"/>
        <v>8.520179372197309E-2</v>
      </c>
      <c r="L550" s="10"/>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c r="BA550" s="7"/>
      <c r="BB550" s="7"/>
      <c r="BC550" s="7"/>
      <c r="BD550" s="7"/>
      <c r="BE550" s="7"/>
      <c r="BF550" s="7"/>
      <c r="BG550" s="7"/>
      <c r="BH550" s="7"/>
      <c r="BI550" s="7"/>
      <c r="BJ550" s="7"/>
      <c r="BK550" s="7"/>
      <c r="BL550" s="7"/>
      <c r="BM550" s="7"/>
      <c r="BN550" s="7"/>
      <c r="BO550" s="7"/>
      <c r="BP550" s="7"/>
      <c r="BQ550" s="7"/>
      <c r="BR550" s="7"/>
    </row>
    <row r="551" spans="2:73" ht="18" customHeight="1" x14ac:dyDescent="0.4">
      <c r="J551" s="9">
        <f>SUM(J547:J550)</f>
        <v>223</v>
      </c>
    </row>
    <row r="552" spans="2:73" ht="18" customHeight="1" x14ac:dyDescent="0.4">
      <c r="J552" s="9"/>
    </row>
    <row r="554" spans="2:73" ht="18" customHeight="1" x14ac:dyDescent="0.4">
      <c r="B554" s="40" t="s">
        <v>402</v>
      </c>
    </row>
    <row r="555" spans="2:73" ht="18" customHeight="1" x14ac:dyDescent="0.4">
      <c r="B555" s="40" t="s">
        <v>389</v>
      </c>
    </row>
    <row r="556" spans="2:73" ht="18" customHeight="1" x14ac:dyDescent="0.4">
      <c r="B556" s="8" t="s">
        <v>317</v>
      </c>
    </row>
    <row r="557" spans="2:73" ht="18" customHeight="1" x14ac:dyDescent="0.4">
      <c r="C557" s="44"/>
      <c r="D557" s="42"/>
      <c r="E557" s="42"/>
      <c r="F557" s="42"/>
      <c r="G557" s="42"/>
      <c r="H557" s="42"/>
      <c r="I557" s="42"/>
      <c r="J557" s="42"/>
      <c r="K557" s="42"/>
      <c r="L557" s="43"/>
      <c r="M557" s="13" t="s">
        <v>0</v>
      </c>
      <c r="N557" s="4"/>
      <c r="O557" s="4"/>
      <c r="P557" s="4"/>
      <c r="Q557" s="4"/>
      <c r="R557" s="4"/>
      <c r="S557" s="4"/>
      <c r="T557" s="4"/>
      <c r="U557" s="4"/>
      <c r="V557" s="4"/>
      <c r="W557" s="4"/>
      <c r="X557" s="4"/>
    </row>
    <row r="558" spans="2:73" ht="18" customHeight="1" x14ac:dyDescent="0.4">
      <c r="C558" s="41" t="s">
        <v>159</v>
      </c>
      <c r="D558" s="42"/>
      <c r="E558" s="42"/>
      <c r="F558" s="42"/>
      <c r="G558" s="42"/>
      <c r="H558" s="42"/>
      <c r="I558" s="42"/>
      <c r="J558" s="42"/>
      <c r="K558" s="42"/>
      <c r="L558" s="43"/>
      <c r="M558" s="6">
        <v>205</v>
      </c>
      <c r="N558" s="17">
        <f>M558/434</f>
        <v>0.47235023041474655</v>
      </c>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c r="BA558" s="7"/>
      <c r="BB558" s="7"/>
      <c r="BC558" s="7"/>
      <c r="BD558" s="7"/>
      <c r="BE558" s="7"/>
      <c r="BF558" s="7"/>
      <c r="BG558" s="7"/>
      <c r="BH558" s="7"/>
      <c r="BI558" s="7"/>
      <c r="BJ558" s="7"/>
      <c r="BK558" s="7"/>
      <c r="BL558" s="7"/>
      <c r="BM558" s="7"/>
      <c r="BN558" s="7"/>
      <c r="BO558" s="7"/>
      <c r="BP558" s="7"/>
      <c r="BQ558" s="7"/>
      <c r="BR558" s="7"/>
      <c r="BS558" s="7"/>
      <c r="BT558" s="7"/>
      <c r="BU558" s="7"/>
    </row>
    <row r="559" spans="2:73" ht="18" customHeight="1" x14ac:dyDescent="0.4">
      <c r="C559" s="41" t="s">
        <v>160</v>
      </c>
      <c r="D559" s="42"/>
      <c r="E559" s="42"/>
      <c r="F559" s="42"/>
      <c r="G559" s="42"/>
      <c r="H559" s="42"/>
      <c r="I559" s="42"/>
      <c r="J559" s="42"/>
      <c r="K559" s="42"/>
      <c r="L559" s="43"/>
      <c r="M559" s="6">
        <v>65</v>
      </c>
      <c r="N559" s="17">
        <f t="shared" ref="N559:N573" si="127">M559/434</f>
        <v>0.14976958525345621</v>
      </c>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c r="BA559" s="7"/>
      <c r="BB559" s="7"/>
      <c r="BC559" s="7"/>
      <c r="BD559" s="7"/>
      <c r="BE559" s="7"/>
      <c r="BF559" s="7"/>
      <c r="BG559" s="7"/>
      <c r="BH559" s="7"/>
      <c r="BI559" s="7"/>
      <c r="BJ559" s="7"/>
      <c r="BK559" s="7"/>
      <c r="BL559" s="7"/>
      <c r="BM559" s="7"/>
      <c r="BN559" s="7"/>
      <c r="BO559" s="7"/>
      <c r="BP559" s="7"/>
      <c r="BQ559" s="7"/>
      <c r="BR559" s="7"/>
      <c r="BS559" s="7"/>
      <c r="BT559" s="7"/>
      <c r="BU559" s="7"/>
    </row>
    <row r="560" spans="2:73" ht="18" customHeight="1" x14ac:dyDescent="0.4">
      <c r="C560" s="41" t="s">
        <v>161</v>
      </c>
      <c r="D560" s="42"/>
      <c r="E560" s="42"/>
      <c r="F560" s="42"/>
      <c r="G560" s="42"/>
      <c r="H560" s="42"/>
      <c r="I560" s="42"/>
      <c r="J560" s="42"/>
      <c r="K560" s="42"/>
      <c r="L560" s="43"/>
      <c r="M560" s="6">
        <v>62</v>
      </c>
      <c r="N560" s="17">
        <f t="shared" si="127"/>
        <v>0.14285714285714285</v>
      </c>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c r="BA560" s="7"/>
      <c r="BB560" s="7"/>
      <c r="BC560" s="7"/>
      <c r="BD560" s="7"/>
      <c r="BE560" s="7"/>
      <c r="BF560" s="7"/>
      <c r="BG560" s="7"/>
      <c r="BH560" s="7"/>
      <c r="BI560" s="7"/>
      <c r="BJ560" s="7"/>
      <c r="BK560" s="7"/>
      <c r="BL560" s="7"/>
      <c r="BM560" s="7"/>
      <c r="BN560" s="7"/>
      <c r="BO560" s="7"/>
      <c r="BP560" s="7"/>
      <c r="BQ560" s="7"/>
      <c r="BR560" s="7"/>
      <c r="BS560" s="7"/>
      <c r="BT560" s="7"/>
      <c r="BU560" s="7"/>
    </row>
    <row r="561" spans="2:73" ht="18" customHeight="1" x14ac:dyDescent="0.4">
      <c r="C561" s="41" t="s">
        <v>162</v>
      </c>
      <c r="D561" s="42"/>
      <c r="E561" s="42"/>
      <c r="F561" s="42"/>
      <c r="G561" s="42"/>
      <c r="H561" s="42"/>
      <c r="I561" s="42"/>
      <c r="J561" s="42"/>
      <c r="K561" s="42"/>
      <c r="L561" s="43"/>
      <c r="M561" s="6">
        <v>62</v>
      </c>
      <c r="N561" s="17">
        <f t="shared" si="127"/>
        <v>0.14285714285714285</v>
      </c>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c r="BA561" s="7"/>
      <c r="BB561" s="7"/>
      <c r="BC561" s="7"/>
      <c r="BD561" s="7"/>
      <c r="BE561" s="7"/>
      <c r="BF561" s="7"/>
      <c r="BG561" s="7"/>
      <c r="BH561" s="7"/>
      <c r="BI561" s="7"/>
      <c r="BJ561" s="7"/>
      <c r="BK561" s="7"/>
      <c r="BL561" s="7"/>
      <c r="BM561" s="7"/>
      <c r="BN561" s="7"/>
      <c r="BO561" s="7"/>
      <c r="BP561" s="7"/>
      <c r="BQ561" s="7"/>
      <c r="BR561" s="7"/>
      <c r="BS561" s="7"/>
      <c r="BT561" s="7"/>
      <c r="BU561" s="7"/>
    </row>
    <row r="562" spans="2:73" ht="18" customHeight="1" x14ac:dyDescent="0.4">
      <c r="C562" s="41" t="s">
        <v>163</v>
      </c>
      <c r="D562" s="42"/>
      <c r="E562" s="42"/>
      <c r="F562" s="42"/>
      <c r="G562" s="42"/>
      <c r="H562" s="42"/>
      <c r="I562" s="42"/>
      <c r="J562" s="42"/>
      <c r="K562" s="42"/>
      <c r="L562" s="43"/>
      <c r="M562" s="6">
        <v>60</v>
      </c>
      <c r="N562" s="17">
        <f t="shared" si="127"/>
        <v>0.13824884792626729</v>
      </c>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c r="BA562" s="7"/>
      <c r="BB562" s="7"/>
      <c r="BC562" s="7"/>
      <c r="BD562" s="7"/>
      <c r="BE562" s="7"/>
      <c r="BF562" s="7"/>
      <c r="BG562" s="7"/>
      <c r="BH562" s="7"/>
      <c r="BI562" s="7"/>
      <c r="BJ562" s="7"/>
      <c r="BK562" s="7"/>
      <c r="BL562" s="7"/>
      <c r="BM562" s="7"/>
      <c r="BN562" s="7"/>
      <c r="BO562" s="7"/>
      <c r="BP562" s="7"/>
      <c r="BQ562" s="7"/>
      <c r="BR562" s="7"/>
      <c r="BS562" s="7"/>
      <c r="BT562" s="7"/>
      <c r="BU562" s="7"/>
    </row>
    <row r="563" spans="2:73" ht="18" customHeight="1" x14ac:dyDescent="0.4">
      <c r="C563" s="41" t="s">
        <v>164</v>
      </c>
      <c r="D563" s="42"/>
      <c r="E563" s="42"/>
      <c r="F563" s="42"/>
      <c r="G563" s="42"/>
      <c r="H563" s="42"/>
      <c r="I563" s="42"/>
      <c r="J563" s="42"/>
      <c r="K563" s="42"/>
      <c r="L563" s="43"/>
      <c r="M563" s="6">
        <v>29</v>
      </c>
      <c r="N563" s="17">
        <f t="shared" si="127"/>
        <v>6.6820276497695855E-2</v>
      </c>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c r="BA563" s="7"/>
      <c r="BB563" s="7"/>
      <c r="BC563" s="7"/>
      <c r="BD563" s="7"/>
      <c r="BE563" s="7"/>
      <c r="BF563" s="7"/>
      <c r="BG563" s="7"/>
      <c r="BH563" s="7"/>
      <c r="BI563" s="7"/>
      <c r="BJ563" s="7"/>
      <c r="BK563" s="7"/>
      <c r="BL563" s="7"/>
      <c r="BM563" s="7"/>
      <c r="BN563" s="7"/>
      <c r="BO563" s="7"/>
      <c r="BP563" s="7"/>
      <c r="BQ563" s="7"/>
      <c r="BR563" s="7"/>
      <c r="BS563" s="7"/>
      <c r="BT563" s="7"/>
      <c r="BU563" s="7"/>
    </row>
    <row r="564" spans="2:73" ht="18" customHeight="1" x14ac:dyDescent="0.4">
      <c r="C564" s="41" t="s">
        <v>165</v>
      </c>
      <c r="D564" s="42"/>
      <c r="E564" s="42"/>
      <c r="F564" s="42"/>
      <c r="G564" s="42"/>
      <c r="H564" s="42"/>
      <c r="I564" s="42"/>
      <c r="J564" s="42"/>
      <c r="K564" s="42"/>
      <c r="L564" s="43"/>
      <c r="M564" s="6">
        <v>77</v>
      </c>
      <c r="N564" s="17">
        <f t="shared" si="127"/>
        <v>0.17741935483870969</v>
      </c>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c r="BA564" s="7"/>
      <c r="BB564" s="7"/>
      <c r="BC564" s="7"/>
      <c r="BD564" s="7"/>
      <c r="BE564" s="7"/>
      <c r="BF564" s="7"/>
      <c r="BG564" s="7"/>
      <c r="BH564" s="7"/>
      <c r="BI564" s="7"/>
      <c r="BJ564" s="7"/>
      <c r="BK564" s="7"/>
      <c r="BL564" s="7"/>
      <c r="BM564" s="7"/>
      <c r="BN564" s="7"/>
      <c r="BO564" s="7"/>
      <c r="BP564" s="7"/>
      <c r="BQ564" s="7"/>
      <c r="BR564" s="7"/>
      <c r="BS564" s="7"/>
      <c r="BT564" s="7"/>
      <c r="BU564" s="7"/>
    </row>
    <row r="565" spans="2:73" ht="18" customHeight="1" x14ac:dyDescent="0.4">
      <c r="C565" s="41" t="s">
        <v>166</v>
      </c>
      <c r="D565" s="42"/>
      <c r="E565" s="42"/>
      <c r="F565" s="42"/>
      <c r="G565" s="42"/>
      <c r="H565" s="42"/>
      <c r="I565" s="42"/>
      <c r="J565" s="42"/>
      <c r="K565" s="42"/>
      <c r="L565" s="43"/>
      <c r="M565" s="6">
        <v>47</v>
      </c>
      <c r="N565" s="17">
        <f t="shared" si="127"/>
        <v>0.10829493087557604</v>
      </c>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c r="BA565" s="7"/>
      <c r="BB565" s="7"/>
      <c r="BC565" s="7"/>
      <c r="BD565" s="7"/>
      <c r="BE565" s="7"/>
      <c r="BF565" s="7"/>
      <c r="BG565" s="7"/>
      <c r="BH565" s="7"/>
      <c r="BI565" s="7"/>
      <c r="BJ565" s="7"/>
      <c r="BK565" s="7"/>
      <c r="BL565" s="7"/>
      <c r="BM565" s="7"/>
      <c r="BN565" s="7"/>
      <c r="BO565" s="7"/>
      <c r="BP565" s="7"/>
      <c r="BQ565" s="7"/>
      <c r="BR565" s="7"/>
      <c r="BS565" s="7"/>
      <c r="BT565" s="7"/>
      <c r="BU565" s="7"/>
    </row>
    <row r="566" spans="2:73" ht="18" customHeight="1" x14ac:dyDescent="0.4">
      <c r="C566" s="41" t="s">
        <v>167</v>
      </c>
      <c r="D566" s="42"/>
      <c r="E566" s="42"/>
      <c r="F566" s="42"/>
      <c r="G566" s="42"/>
      <c r="H566" s="42"/>
      <c r="I566" s="42"/>
      <c r="J566" s="42"/>
      <c r="K566" s="42"/>
      <c r="L566" s="43"/>
      <c r="M566" s="6">
        <v>30</v>
      </c>
      <c r="N566" s="17">
        <f t="shared" si="127"/>
        <v>6.9124423963133647E-2</v>
      </c>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c r="BA566" s="7"/>
      <c r="BB566" s="7"/>
      <c r="BC566" s="7"/>
      <c r="BD566" s="7"/>
      <c r="BE566" s="7"/>
      <c r="BF566" s="7"/>
      <c r="BG566" s="7"/>
      <c r="BH566" s="7"/>
      <c r="BI566" s="7"/>
      <c r="BJ566" s="7"/>
      <c r="BK566" s="7"/>
      <c r="BL566" s="7"/>
      <c r="BM566" s="7"/>
      <c r="BN566" s="7"/>
      <c r="BO566" s="7"/>
      <c r="BP566" s="7"/>
      <c r="BQ566" s="7"/>
      <c r="BR566" s="7"/>
      <c r="BS566" s="7"/>
      <c r="BT566" s="7"/>
      <c r="BU566" s="7"/>
    </row>
    <row r="567" spans="2:73" ht="18" customHeight="1" x14ac:dyDescent="0.4">
      <c r="C567" s="41" t="s">
        <v>168</v>
      </c>
      <c r="D567" s="42"/>
      <c r="E567" s="42"/>
      <c r="F567" s="42"/>
      <c r="G567" s="42"/>
      <c r="H567" s="42"/>
      <c r="I567" s="42"/>
      <c r="J567" s="42"/>
      <c r="K567" s="42"/>
      <c r="L567" s="43"/>
      <c r="M567" s="6">
        <v>7</v>
      </c>
      <c r="N567" s="17">
        <f t="shared" si="127"/>
        <v>1.6129032258064516E-2</v>
      </c>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c r="BA567" s="7"/>
      <c r="BB567" s="7"/>
      <c r="BC567" s="7"/>
      <c r="BD567" s="7"/>
      <c r="BE567" s="7"/>
      <c r="BF567" s="7"/>
      <c r="BG567" s="7"/>
      <c r="BH567" s="7"/>
      <c r="BI567" s="7"/>
      <c r="BJ567" s="7"/>
      <c r="BK567" s="7"/>
      <c r="BL567" s="7"/>
      <c r="BM567" s="7"/>
      <c r="BN567" s="7"/>
      <c r="BO567" s="7"/>
      <c r="BP567" s="7"/>
      <c r="BQ567" s="7"/>
      <c r="BR567" s="7"/>
      <c r="BS567" s="7"/>
      <c r="BT567" s="7"/>
      <c r="BU567" s="7"/>
    </row>
    <row r="568" spans="2:73" ht="18" customHeight="1" x14ac:dyDescent="0.4">
      <c r="C568" s="41" t="s">
        <v>169</v>
      </c>
      <c r="D568" s="42"/>
      <c r="E568" s="42"/>
      <c r="F568" s="42"/>
      <c r="G568" s="42"/>
      <c r="H568" s="42"/>
      <c r="I568" s="42"/>
      <c r="J568" s="42"/>
      <c r="K568" s="42"/>
      <c r="L568" s="43"/>
      <c r="M568" s="6">
        <v>10</v>
      </c>
      <c r="N568" s="17">
        <f t="shared" si="127"/>
        <v>2.3041474654377881E-2</v>
      </c>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c r="BA568" s="7"/>
      <c r="BB568" s="7"/>
      <c r="BC568" s="7"/>
      <c r="BD568" s="7"/>
      <c r="BE568" s="7"/>
      <c r="BF568" s="7"/>
      <c r="BG568" s="7"/>
      <c r="BH568" s="7"/>
      <c r="BI568" s="7"/>
      <c r="BJ568" s="7"/>
      <c r="BK568" s="7"/>
      <c r="BL568" s="7"/>
      <c r="BM568" s="7"/>
      <c r="BN568" s="7"/>
      <c r="BO568" s="7"/>
      <c r="BP568" s="7"/>
      <c r="BQ568" s="7"/>
      <c r="BR568" s="7"/>
      <c r="BS568" s="7"/>
      <c r="BT568" s="7"/>
      <c r="BU568" s="7"/>
    </row>
    <row r="569" spans="2:73" ht="18" customHeight="1" x14ac:dyDescent="0.4">
      <c r="C569" s="41" t="s">
        <v>170</v>
      </c>
      <c r="D569" s="42"/>
      <c r="E569" s="42"/>
      <c r="F569" s="42"/>
      <c r="G569" s="42"/>
      <c r="H569" s="42"/>
      <c r="I569" s="42"/>
      <c r="J569" s="42"/>
      <c r="K569" s="42"/>
      <c r="L569" s="43"/>
      <c r="M569" s="6">
        <v>69</v>
      </c>
      <c r="N569" s="17">
        <f t="shared" si="127"/>
        <v>0.15898617511520738</v>
      </c>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c r="BA569" s="7"/>
      <c r="BB569" s="7"/>
      <c r="BC569" s="7"/>
      <c r="BD569" s="7"/>
      <c r="BE569" s="7"/>
      <c r="BF569" s="7"/>
      <c r="BG569" s="7"/>
      <c r="BH569" s="7"/>
      <c r="BI569" s="7"/>
      <c r="BJ569" s="7"/>
      <c r="BK569" s="7"/>
      <c r="BL569" s="7"/>
      <c r="BM569" s="7"/>
      <c r="BN569" s="7"/>
      <c r="BO569" s="7"/>
      <c r="BP569" s="7"/>
      <c r="BQ569" s="7"/>
      <c r="BR569" s="7"/>
      <c r="BS569" s="7"/>
      <c r="BT569" s="7"/>
      <c r="BU569" s="7"/>
    </row>
    <row r="570" spans="2:73" ht="18" customHeight="1" x14ac:dyDescent="0.4">
      <c r="C570" s="41" t="s">
        <v>171</v>
      </c>
      <c r="D570" s="42"/>
      <c r="E570" s="42"/>
      <c r="F570" s="42"/>
      <c r="G570" s="42"/>
      <c r="H570" s="42"/>
      <c r="I570" s="42"/>
      <c r="J570" s="42"/>
      <c r="K570" s="42"/>
      <c r="L570" s="43"/>
      <c r="M570" s="6">
        <v>15</v>
      </c>
      <c r="N570" s="17">
        <f t="shared" si="127"/>
        <v>3.4562211981566823E-2</v>
      </c>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c r="BA570" s="7"/>
      <c r="BB570" s="7"/>
      <c r="BC570" s="7"/>
      <c r="BD570" s="7"/>
      <c r="BE570" s="7"/>
      <c r="BF570" s="7"/>
      <c r="BG570" s="7"/>
      <c r="BH570" s="7"/>
      <c r="BI570" s="7"/>
      <c r="BJ570" s="7"/>
      <c r="BK570" s="7"/>
      <c r="BL570" s="7"/>
      <c r="BM570" s="7"/>
      <c r="BN570" s="7"/>
      <c r="BO570" s="7"/>
      <c r="BP570" s="7"/>
      <c r="BQ570" s="7"/>
      <c r="BR570" s="7"/>
      <c r="BS570" s="7"/>
      <c r="BT570" s="7"/>
      <c r="BU570" s="7"/>
    </row>
    <row r="571" spans="2:73" ht="18" customHeight="1" x14ac:dyDescent="0.4">
      <c r="C571" s="41" t="s">
        <v>172</v>
      </c>
      <c r="D571" s="42"/>
      <c r="E571" s="42"/>
      <c r="F571" s="42"/>
      <c r="G571" s="42"/>
      <c r="H571" s="42"/>
      <c r="I571" s="42"/>
      <c r="J571" s="42"/>
      <c r="K571" s="42"/>
      <c r="L571" s="43"/>
      <c r="M571" s="6">
        <v>42</v>
      </c>
      <c r="N571" s="17">
        <f t="shared" si="127"/>
        <v>9.6774193548387094E-2</v>
      </c>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c r="BA571" s="7"/>
      <c r="BB571" s="7"/>
      <c r="BC571" s="7"/>
      <c r="BD571" s="7"/>
      <c r="BE571" s="7"/>
      <c r="BF571" s="7"/>
      <c r="BG571" s="7"/>
      <c r="BH571" s="7"/>
      <c r="BI571" s="7"/>
      <c r="BJ571" s="7"/>
      <c r="BK571" s="7"/>
      <c r="BL571" s="7"/>
      <c r="BM571" s="7"/>
      <c r="BN571" s="7"/>
      <c r="BO571" s="7"/>
      <c r="BP571" s="7"/>
      <c r="BQ571" s="7"/>
      <c r="BR571" s="7"/>
      <c r="BS571" s="7"/>
      <c r="BT571" s="7"/>
      <c r="BU571" s="7"/>
    </row>
    <row r="572" spans="2:73" ht="18" customHeight="1" x14ac:dyDescent="0.4">
      <c r="C572" s="41" t="s">
        <v>108</v>
      </c>
      <c r="D572" s="42"/>
      <c r="E572" s="42"/>
      <c r="F572" s="42"/>
      <c r="G572" s="42"/>
      <c r="H572" s="42"/>
      <c r="I572" s="42"/>
      <c r="J572" s="42"/>
      <c r="K572" s="42"/>
      <c r="L572" s="43"/>
      <c r="M572" s="6">
        <v>58</v>
      </c>
      <c r="N572" s="17">
        <f t="shared" si="127"/>
        <v>0.13364055299539171</v>
      </c>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c r="BA572" s="7"/>
      <c r="BB572" s="7"/>
      <c r="BC572" s="7"/>
      <c r="BD572" s="7"/>
      <c r="BE572" s="7"/>
      <c r="BF572" s="7"/>
      <c r="BG572" s="7"/>
      <c r="BH572" s="7"/>
      <c r="BI572" s="7"/>
      <c r="BJ572" s="7"/>
      <c r="BK572" s="7"/>
      <c r="BL572" s="7"/>
      <c r="BM572" s="7"/>
      <c r="BN572" s="7"/>
      <c r="BO572" s="7"/>
      <c r="BP572" s="7"/>
      <c r="BQ572" s="7"/>
      <c r="BR572" s="7"/>
      <c r="BS572" s="7"/>
      <c r="BT572" s="7"/>
      <c r="BU572" s="7"/>
    </row>
    <row r="573" spans="2:73" ht="18" customHeight="1" x14ac:dyDescent="0.4">
      <c r="C573" s="41" t="s">
        <v>277</v>
      </c>
      <c r="D573" s="42"/>
      <c r="E573" s="42"/>
      <c r="F573" s="42"/>
      <c r="G573" s="42"/>
      <c r="H573" s="42"/>
      <c r="I573" s="42"/>
      <c r="J573" s="42"/>
      <c r="K573" s="42"/>
      <c r="L573" s="43"/>
      <c r="M573" s="6">
        <v>14</v>
      </c>
      <c r="N573" s="17">
        <f t="shared" si="127"/>
        <v>3.2258064516129031E-2</v>
      </c>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c r="BA573" s="7"/>
      <c r="BB573" s="7"/>
      <c r="BC573" s="7"/>
      <c r="BD573" s="7"/>
      <c r="BE573" s="7"/>
      <c r="BF573" s="7"/>
      <c r="BG573" s="7"/>
      <c r="BH573" s="7"/>
      <c r="BI573" s="7"/>
      <c r="BJ573" s="7"/>
      <c r="BK573" s="7"/>
      <c r="BL573" s="7"/>
      <c r="BM573" s="7"/>
      <c r="BN573" s="7"/>
      <c r="BO573" s="7"/>
      <c r="BP573" s="7"/>
      <c r="BQ573" s="7"/>
      <c r="BR573" s="7"/>
      <c r="BS573" s="7"/>
      <c r="BT573" s="7"/>
      <c r="BU573" s="7"/>
    </row>
    <row r="574" spans="2:73" ht="18" customHeight="1" x14ac:dyDescent="0.4">
      <c r="M574" s="9">
        <f>SUM(M558:M573)</f>
        <v>852</v>
      </c>
    </row>
    <row r="575" spans="2:73" ht="18" customHeight="1" x14ac:dyDescent="0.4">
      <c r="M575" s="9"/>
    </row>
    <row r="576" spans="2:73" s="8" customFormat="1" ht="18" customHeight="1" x14ac:dyDescent="0.4">
      <c r="B576" s="8" t="s">
        <v>318</v>
      </c>
    </row>
    <row r="577" spans="2:67" ht="18" customHeight="1" x14ac:dyDescent="0.4">
      <c r="C577" s="44"/>
      <c r="D577" s="42"/>
      <c r="E577" s="42"/>
      <c r="F577" s="43"/>
      <c r="G577" s="13" t="s">
        <v>0</v>
      </c>
      <c r="H577" s="4"/>
      <c r="I577" s="4"/>
      <c r="J577" s="4"/>
      <c r="K577" s="4"/>
      <c r="L577" s="4"/>
      <c r="M577" s="4"/>
      <c r="N577" s="4"/>
      <c r="O577" s="4"/>
      <c r="P577" s="4"/>
      <c r="Q577" s="4"/>
      <c r="R577" s="4"/>
    </row>
    <row r="578" spans="2:67" ht="18" customHeight="1" x14ac:dyDescent="0.4">
      <c r="C578" s="41" t="s">
        <v>173</v>
      </c>
      <c r="D578" s="42"/>
      <c r="E578" s="42"/>
      <c r="F578" s="43"/>
      <c r="G578" s="6">
        <v>16</v>
      </c>
      <c r="H578" s="17">
        <f>G578/434</f>
        <v>3.6866359447004608E-2</v>
      </c>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c r="BA578" s="7"/>
      <c r="BB578" s="7"/>
      <c r="BC578" s="7"/>
      <c r="BD578" s="7"/>
      <c r="BE578" s="7"/>
      <c r="BF578" s="7"/>
      <c r="BG578" s="7"/>
      <c r="BH578" s="7"/>
      <c r="BI578" s="7"/>
      <c r="BJ578" s="7"/>
      <c r="BK578" s="7"/>
      <c r="BL578" s="7"/>
      <c r="BM578" s="7"/>
      <c r="BN578" s="7"/>
      <c r="BO578" s="7"/>
    </row>
    <row r="579" spans="2:67" ht="18" customHeight="1" x14ac:dyDescent="0.4">
      <c r="C579" s="41" t="s">
        <v>174</v>
      </c>
      <c r="D579" s="42"/>
      <c r="E579" s="42"/>
      <c r="F579" s="43"/>
      <c r="G579" s="6">
        <v>55</v>
      </c>
      <c r="H579" s="17">
        <f t="shared" ref="H579:H585" si="128">G579/434</f>
        <v>0.12672811059907835</v>
      </c>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c r="BA579" s="7"/>
      <c r="BB579" s="7"/>
      <c r="BC579" s="7"/>
      <c r="BD579" s="7"/>
      <c r="BE579" s="7"/>
      <c r="BF579" s="7"/>
      <c r="BG579" s="7"/>
      <c r="BH579" s="7"/>
      <c r="BI579" s="7"/>
      <c r="BJ579" s="7"/>
      <c r="BK579" s="7"/>
      <c r="BL579" s="7"/>
      <c r="BM579" s="7"/>
      <c r="BN579" s="7"/>
      <c r="BO579" s="7"/>
    </row>
    <row r="580" spans="2:67" ht="18" customHeight="1" x14ac:dyDescent="0.4">
      <c r="C580" s="41" t="s">
        <v>175</v>
      </c>
      <c r="D580" s="42"/>
      <c r="E580" s="42"/>
      <c r="F580" s="43"/>
      <c r="G580" s="6">
        <v>53</v>
      </c>
      <c r="H580" s="17">
        <f t="shared" si="128"/>
        <v>0.12211981566820276</v>
      </c>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c r="BA580" s="7"/>
      <c r="BB580" s="7"/>
      <c r="BC580" s="7"/>
      <c r="BD580" s="7"/>
      <c r="BE580" s="7"/>
      <c r="BF580" s="7"/>
      <c r="BG580" s="7"/>
      <c r="BH580" s="7"/>
      <c r="BI580" s="7"/>
      <c r="BJ580" s="7"/>
      <c r="BK580" s="7"/>
      <c r="BL580" s="7"/>
      <c r="BM580" s="7"/>
      <c r="BN580" s="7"/>
      <c r="BO580" s="7"/>
    </row>
    <row r="581" spans="2:67" ht="18" customHeight="1" x14ac:dyDescent="0.4">
      <c r="C581" s="41" t="s">
        <v>176</v>
      </c>
      <c r="D581" s="42"/>
      <c r="E581" s="42"/>
      <c r="F581" s="43"/>
      <c r="G581" s="6">
        <v>106</v>
      </c>
      <c r="H581" s="17">
        <f t="shared" si="128"/>
        <v>0.24423963133640553</v>
      </c>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c r="BA581" s="7"/>
      <c r="BB581" s="7"/>
      <c r="BC581" s="7"/>
      <c r="BD581" s="7"/>
      <c r="BE581" s="7"/>
      <c r="BF581" s="7"/>
      <c r="BG581" s="7"/>
      <c r="BH581" s="7"/>
      <c r="BI581" s="7"/>
      <c r="BJ581" s="7"/>
      <c r="BK581" s="7"/>
      <c r="BL581" s="7"/>
      <c r="BM581" s="7"/>
      <c r="BN581" s="7"/>
      <c r="BO581" s="7"/>
    </row>
    <row r="582" spans="2:67" ht="18" customHeight="1" x14ac:dyDescent="0.4">
      <c r="C582" s="41" t="s">
        <v>177</v>
      </c>
      <c r="D582" s="42"/>
      <c r="E582" s="42"/>
      <c r="F582" s="43"/>
      <c r="G582" s="6">
        <v>93</v>
      </c>
      <c r="H582" s="17">
        <f t="shared" si="128"/>
        <v>0.21428571428571427</v>
      </c>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c r="BA582" s="7"/>
      <c r="BB582" s="7"/>
      <c r="BC582" s="7"/>
      <c r="BD582" s="7"/>
      <c r="BE582" s="7"/>
      <c r="BF582" s="7"/>
      <c r="BG582" s="7"/>
      <c r="BH582" s="7"/>
      <c r="BI582" s="7"/>
      <c r="BJ582" s="7"/>
      <c r="BK582" s="7"/>
      <c r="BL582" s="7"/>
      <c r="BM582" s="7"/>
      <c r="BN582" s="7"/>
      <c r="BO582" s="7"/>
    </row>
    <row r="583" spans="2:67" ht="18" customHeight="1" x14ac:dyDescent="0.4">
      <c r="C583" s="41" t="s">
        <v>178</v>
      </c>
      <c r="D583" s="42"/>
      <c r="E583" s="42"/>
      <c r="F583" s="43"/>
      <c r="G583" s="6">
        <v>69</v>
      </c>
      <c r="H583" s="17">
        <f t="shared" si="128"/>
        <v>0.15898617511520738</v>
      </c>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c r="BA583" s="7"/>
      <c r="BB583" s="7"/>
      <c r="BC583" s="7"/>
      <c r="BD583" s="7"/>
      <c r="BE583" s="7"/>
      <c r="BF583" s="7"/>
      <c r="BG583" s="7"/>
      <c r="BH583" s="7"/>
      <c r="BI583" s="7"/>
      <c r="BJ583" s="7"/>
      <c r="BK583" s="7"/>
      <c r="BL583" s="7"/>
      <c r="BM583" s="7"/>
      <c r="BN583" s="7"/>
      <c r="BO583" s="7"/>
    </row>
    <row r="584" spans="2:67" ht="18" customHeight="1" x14ac:dyDescent="0.4">
      <c r="C584" s="41" t="s">
        <v>179</v>
      </c>
      <c r="D584" s="42"/>
      <c r="E584" s="42"/>
      <c r="F584" s="43"/>
      <c r="G584" s="6">
        <v>31</v>
      </c>
      <c r="H584" s="17">
        <f t="shared" si="128"/>
        <v>7.1428571428571425E-2</v>
      </c>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c r="BA584" s="7"/>
      <c r="BB584" s="7"/>
      <c r="BC584" s="7"/>
      <c r="BD584" s="7"/>
      <c r="BE584" s="7"/>
      <c r="BF584" s="7"/>
      <c r="BG584" s="7"/>
      <c r="BH584" s="7"/>
      <c r="BI584" s="7"/>
      <c r="BJ584" s="7"/>
      <c r="BK584" s="7"/>
      <c r="BL584" s="7"/>
      <c r="BM584" s="7"/>
      <c r="BN584" s="7"/>
      <c r="BO584" s="7"/>
    </row>
    <row r="585" spans="2:67" ht="18" customHeight="1" x14ac:dyDescent="0.4">
      <c r="C585" s="41" t="s">
        <v>277</v>
      </c>
      <c r="D585" s="42"/>
      <c r="E585" s="42"/>
      <c r="F585" s="43"/>
      <c r="G585" s="6">
        <v>11</v>
      </c>
      <c r="H585" s="17">
        <f t="shared" si="128"/>
        <v>2.5345622119815669E-2</v>
      </c>
      <c r="I585" s="10"/>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c r="BA585" s="7"/>
      <c r="BB585" s="7"/>
      <c r="BC585" s="7"/>
      <c r="BD585" s="7"/>
      <c r="BE585" s="7"/>
      <c r="BF585" s="7"/>
      <c r="BG585" s="7"/>
      <c r="BH585" s="7"/>
      <c r="BI585" s="7"/>
      <c r="BJ585" s="7"/>
      <c r="BK585" s="7"/>
      <c r="BL585" s="7"/>
      <c r="BM585" s="7"/>
      <c r="BN585" s="7"/>
      <c r="BO585" s="7"/>
    </row>
    <row r="586" spans="2:67" ht="18" customHeight="1" x14ac:dyDescent="0.4">
      <c r="G586" s="9">
        <f>SUM(G578:G585)</f>
        <v>434</v>
      </c>
    </row>
    <row r="588" spans="2:67" ht="18" customHeight="1" x14ac:dyDescent="0.4">
      <c r="B588" s="8" t="s">
        <v>319</v>
      </c>
    </row>
    <row r="589" spans="2:67" ht="18" customHeight="1" x14ac:dyDescent="0.4">
      <c r="C589" s="44"/>
      <c r="D589" s="42"/>
      <c r="E589" s="42"/>
      <c r="F589" s="43"/>
      <c r="G589" s="13" t="s">
        <v>0</v>
      </c>
      <c r="H589" s="4"/>
      <c r="I589" s="4"/>
      <c r="J589" s="4"/>
      <c r="K589" s="4"/>
      <c r="L589" s="4"/>
      <c r="M589" s="4"/>
      <c r="N589" s="4"/>
      <c r="O589" s="4"/>
      <c r="P589" s="4"/>
      <c r="Q589" s="4"/>
      <c r="R589" s="4"/>
    </row>
    <row r="590" spans="2:67" ht="18" customHeight="1" x14ac:dyDescent="0.4">
      <c r="C590" s="41" t="s">
        <v>180</v>
      </c>
      <c r="D590" s="42"/>
      <c r="E590" s="42"/>
      <c r="F590" s="43"/>
      <c r="G590" s="6">
        <v>163</v>
      </c>
      <c r="H590" s="17">
        <f>G590/434</f>
        <v>0.37557603686635943</v>
      </c>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c r="AV590" s="7"/>
      <c r="AW590" s="7"/>
      <c r="AX590" s="7"/>
      <c r="AY590" s="7"/>
      <c r="AZ590" s="7"/>
      <c r="BA590" s="7"/>
      <c r="BB590" s="7"/>
      <c r="BC590" s="7"/>
      <c r="BD590" s="7"/>
      <c r="BE590" s="7"/>
      <c r="BF590" s="7"/>
      <c r="BG590" s="7"/>
      <c r="BH590" s="7"/>
      <c r="BI590" s="7"/>
      <c r="BJ590" s="7"/>
      <c r="BK590" s="7"/>
      <c r="BL590" s="7"/>
      <c r="BM590" s="7"/>
      <c r="BN590" s="7"/>
      <c r="BO590" s="7"/>
    </row>
    <row r="591" spans="2:67" ht="18" customHeight="1" x14ac:dyDescent="0.4">
      <c r="C591" s="41" t="s">
        <v>181</v>
      </c>
      <c r="D591" s="42"/>
      <c r="E591" s="42"/>
      <c r="F591" s="43"/>
      <c r="G591" s="6">
        <v>106</v>
      </c>
      <c r="H591" s="17">
        <f t="shared" ref="H591:H596" si="129">G591/434</f>
        <v>0.24423963133640553</v>
      </c>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c r="AV591" s="7"/>
      <c r="AW591" s="7"/>
      <c r="AX591" s="7"/>
      <c r="AY591" s="7"/>
      <c r="AZ591" s="7"/>
      <c r="BA591" s="7"/>
      <c r="BB591" s="7"/>
      <c r="BC591" s="7"/>
      <c r="BD591" s="7"/>
      <c r="BE591" s="7"/>
      <c r="BF591" s="7"/>
      <c r="BG591" s="7"/>
      <c r="BH591" s="7"/>
      <c r="BI591" s="7"/>
      <c r="BJ591" s="7"/>
      <c r="BK591" s="7"/>
      <c r="BL591" s="7"/>
      <c r="BM591" s="7"/>
      <c r="BN591" s="7"/>
      <c r="BO591" s="7"/>
    </row>
    <row r="592" spans="2:67" ht="18" customHeight="1" x14ac:dyDescent="0.4">
      <c r="C592" s="41" t="s">
        <v>182</v>
      </c>
      <c r="D592" s="42"/>
      <c r="E592" s="42"/>
      <c r="F592" s="43"/>
      <c r="G592" s="6">
        <v>18</v>
      </c>
      <c r="H592" s="17">
        <f t="shared" si="129"/>
        <v>4.1474654377880185E-2</v>
      </c>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c r="AW592" s="7"/>
      <c r="AX592" s="7"/>
      <c r="AY592" s="7"/>
      <c r="AZ592" s="7"/>
      <c r="BA592" s="7"/>
      <c r="BB592" s="7"/>
      <c r="BC592" s="7"/>
      <c r="BD592" s="7"/>
      <c r="BE592" s="7"/>
      <c r="BF592" s="7"/>
      <c r="BG592" s="7"/>
      <c r="BH592" s="7"/>
      <c r="BI592" s="7"/>
      <c r="BJ592" s="7"/>
      <c r="BK592" s="7"/>
      <c r="BL592" s="7"/>
      <c r="BM592" s="7"/>
      <c r="BN592" s="7"/>
      <c r="BO592" s="7"/>
    </row>
    <row r="593" spans="2:67" ht="18" customHeight="1" x14ac:dyDescent="0.4">
      <c r="C593" s="41" t="s">
        <v>183</v>
      </c>
      <c r="D593" s="42"/>
      <c r="E593" s="42"/>
      <c r="F593" s="43"/>
      <c r="G593" s="6">
        <v>111</v>
      </c>
      <c r="H593" s="17">
        <f t="shared" si="129"/>
        <v>0.25576036866359447</v>
      </c>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c r="BA593" s="7"/>
      <c r="BB593" s="7"/>
      <c r="BC593" s="7"/>
      <c r="BD593" s="7"/>
      <c r="BE593" s="7"/>
      <c r="BF593" s="7"/>
      <c r="BG593" s="7"/>
      <c r="BH593" s="7"/>
      <c r="BI593" s="7"/>
      <c r="BJ593" s="7"/>
      <c r="BK593" s="7"/>
      <c r="BL593" s="7"/>
      <c r="BM593" s="7"/>
      <c r="BN593" s="7"/>
      <c r="BO593" s="7"/>
    </row>
    <row r="594" spans="2:67" ht="18" customHeight="1" x14ac:dyDescent="0.4">
      <c r="C594" s="41" t="s">
        <v>184</v>
      </c>
      <c r="D594" s="42"/>
      <c r="E594" s="42"/>
      <c r="F594" s="43"/>
      <c r="G594" s="6">
        <v>125</v>
      </c>
      <c r="H594" s="17">
        <f t="shared" si="129"/>
        <v>0.28801843317972348</v>
      </c>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c r="AV594" s="7"/>
      <c r="AW594" s="7"/>
      <c r="AX594" s="7"/>
      <c r="AY594" s="7"/>
      <c r="AZ594" s="7"/>
      <c r="BA594" s="7"/>
      <c r="BB594" s="7"/>
      <c r="BC594" s="7"/>
      <c r="BD594" s="7"/>
      <c r="BE594" s="7"/>
      <c r="BF594" s="7"/>
      <c r="BG594" s="7"/>
      <c r="BH594" s="7"/>
      <c r="BI594" s="7"/>
      <c r="BJ594" s="7"/>
      <c r="BK594" s="7"/>
      <c r="BL594" s="7"/>
      <c r="BM594" s="7"/>
      <c r="BN594" s="7"/>
      <c r="BO594" s="7"/>
    </row>
    <row r="595" spans="2:67" ht="18" customHeight="1" x14ac:dyDescent="0.4">
      <c r="C595" s="41" t="s">
        <v>80</v>
      </c>
      <c r="D595" s="42"/>
      <c r="E595" s="42"/>
      <c r="F595" s="43"/>
      <c r="G595" s="6">
        <v>28</v>
      </c>
      <c r="H595" s="17">
        <f t="shared" si="129"/>
        <v>6.4516129032258063E-2</v>
      </c>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c r="AW595" s="7"/>
      <c r="AX595" s="7"/>
      <c r="AY595" s="7"/>
      <c r="AZ595" s="7"/>
      <c r="BA595" s="7"/>
      <c r="BB595" s="7"/>
      <c r="BC595" s="7"/>
      <c r="BD595" s="7"/>
      <c r="BE595" s="7"/>
      <c r="BF595" s="7"/>
      <c r="BG595" s="7"/>
      <c r="BH595" s="7"/>
      <c r="BI595" s="7"/>
      <c r="BJ595" s="7"/>
      <c r="BK595" s="7"/>
      <c r="BL595" s="7"/>
      <c r="BM595" s="7"/>
      <c r="BN595" s="7"/>
      <c r="BO595" s="7"/>
    </row>
    <row r="596" spans="2:67" ht="18" customHeight="1" x14ac:dyDescent="0.4">
      <c r="C596" s="41" t="s">
        <v>277</v>
      </c>
      <c r="D596" s="42"/>
      <c r="E596" s="42"/>
      <c r="F596" s="43"/>
      <c r="G596" s="6">
        <v>9</v>
      </c>
      <c r="H596" s="17">
        <f t="shared" si="129"/>
        <v>2.0737327188940093E-2</v>
      </c>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c r="AU596" s="7"/>
      <c r="AV596" s="7"/>
      <c r="AW596" s="7"/>
      <c r="AX596" s="7"/>
      <c r="AY596" s="7"/>
      <c r="AZ596" s="7"/>
      <c r="BA596" s="7"/>
      <c r="BB596" s="7"/>
      <c r="BC596" s="7"/>
      <c r="BD596" s="7"/>
      <c r="BE596" s="7"/>
      <c r="BF596" s="7"/>
      <c r="BG596" s="7"/>
      <c r="BH596" s="7"/>
      <c r="BI596" s="7"/>
      <c r="BJ596" s="7"/>
      <c r="BK596" s="7"/>
      <c r="BL596" s="7"/>
      <c r="BM596" s="7"/>
      <c r="BN596" s="7"/>
      <c r="BO596" s="7"/>
    </row>
    <row r="597" spans="2:67" ht="18" customHeight="1" x14ac:dyDescent="0.4">
      <c r="G597" s="9">
        <f>SUM(G590:G596)</f>
        <v>560</v>
      </c>
    </row>
    <row r="599" spans="2:67" s="8" customFormat="1" ht="18" customHeight="1" x14ac:dyDescent="0.4">
      <c r="B599" s="8" t="s">
        <v>320</v>
      </c>
    </row>
    <row r="600" spans="2:67" ht="18" customHeight="1" x14ac:dyDescent="0.4">
      <c r="C600" s="44"/>
      <c r="D600" s="42"/>
      <c r="E600" s="42"/>
      <c r="F600" s="43"/>
      <c r="G600" s="13" t="s">
        <v>0</v>
      </c>
      <c r="H600" s="4"/>
      <c r="I600" s="4"/>
      <c r="J600" s="4"/>
      <c r="K600" s="4"/>
      <c r="L600" s="4"/>
      <c r="M600" s="4"/>
      <c r="N600" s="4"/>
      <c r="O600" s="4"/>
      <c r="P600" s="4"/>
      <c r="Q600" s="4"/>
      <c r="R600" s="4"/>
    </row>
    <row r="601" spans="2:67" ht="18" customHeight="1" x14ac:dyDescent="0.4">
      <c r="C601" s="41" t="s">
        <v>21</v>
      </c>
      <c r="D601" s="42"/>
      <c r="E601" s="42"/>
      <c r="F601" s="43"/>
      <c r="G601" s="6">
        <v>77</v>
      </c>
      <c r="H601" s="17">
        <f>G601/434</f>
        <v>0.17741935483870969</v>
      </c>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c r="AV601" s="7"/>
      <c r="AW601" s="7"/>
      <c r="AX601" s="7"/>
      <c r="AY601" s="7"/>
      <c r="AZ601" s="7"/>
      <c r="BA601" s="7"/>
      <c r="BB601" s="7"/>
      <c r="BC601" s="7"/>
      <c r="BD601" s="7"/>
      <c r="BE601" s="7"/>
      <c r="BF601" s="7"/>
      <c r="BG601" s="7"/>
      <c r="BH601" s="7"/>
      <c r="BI601" s="7"/>
      <c r="BJ601" s="7"/>
      <c r="BK601" s="7"/>
      <c r="BL601" s="7"/>
      <c r="BM601" s="7"/>
      <c r="BN601" s="7"/>
      <c r="BO601" s="7"/>
    </row>
    <row r="602" spans="2:67" ht="18" customHeight="1" x14ac:dyDescent="0.4">
      <c r="C602" s="41" t="s">
        <v>22</v>
      </c>
      <c r="D602" s="42"/>
      <c r="E602" s="42"/>
      <c r="F602" s="43"/>
      <c r="G602" s="6">
        <v>181</v>
      </c>
      <c r="H602" s="17">
        <f t="shared" ref="H602:H606" si="130">G602/434</f>
        <v>0.41705069124423966</v>
      </c>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c r="AV602" s="7"/>
      <c r="AW602" s="7"/>
      <c r="AX602" s="7"/>
      <c r="AY602" s="7"/>
      <c r="AZ602" s="7"/>
      <c r="BA602" s="7"/>
      <c r="BB602" s="7"/>
      <c r="BC602" s="7"/>
      <c r="BD602" s="7"/>
      <c r="BE602" s="7"/>
      <c r="BF602" s="7"/>
      <c r="BG602" s="7"/>
      <c r="BH602" s="7"/>
      <c r="BI602" s="7"/>
      <c r="BJ602" s="7"/>
      <c r="BK602" s="7"/>
      <c r="BL602" s="7"/>
      <c r="BM602" s="7"/>
      <c r="BN602" s="7"/>
      <c r="BO602" s="7"/>
    </row>
    <row r="603" spans="2:67" ht="18" customHeight="1" x14ac:dyDescent="0.4">
      <c r="C603" s="41" t="s">
        <v>83</v>
      </c>
      <c r="D603" s="42"/>
      <c r="E603" s="42"/>
      <c r="F603" s="43"/>
      <c r="G603" s="6">
        <v>105</v>
      </c>
      <c r="H603" s="17">
        <f t="shared" si="130"/>
        <v>0.24193548387096775</v>
      </c>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c r="AW603" s="7"/>
      <c r="AX603" s="7"/>
      <c r="AY603" s="7"/>
      <c r="AZ603" s="7"/>
      <c r="BA603" s="7"/>
      <c r="BB603" s="7"/>
      <c r="BC603" s="7"/>
      <c r="BD603" s="7"/>
      <c r="BE603" s="7"/>
      <c r="BF603" s="7"/>
      <c r="BG603" s="7"/>
      <c r="BH603" s="7"/>
      <c r="BI603" s="7"/>
      <c r="BJ603" s="7"/>
      <c r="BK603" s="7"/>
      <c r="BL603" s="7"/>
      <c r="BM603" s="7"/>
      <c r="BN603" s="7"/>
      <c r="BO603" s="7"/>
    </row>
    <row r="604" spans="2:67" ht="18" customHeight="1" x14ac:dyDescent="0.4">
      <c r="C604" s="41" t="s">
        <v>24</v>
      </c>
      <c r="D604" s="42"/>
      <c r="E604" s="42"/>
      <c r="F604" s="43"/>
      <c r="G604" s="6">
        <v>38</v>
      </c>
      <c r="H604" s="17">
        <f t="shared" si="130"/>
        <v>8.755760368663594E-2</v>
      </c>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c r="AU604" s="7"/>
      <c r="AV604" s="7"/>
      <c r="AW604" s="7"/>
      <c r="AX604" s="7"/>
      <c r="AY604" s="7"/>
      <c r="AZ604" s="7"/>
      <c r="BA604" s="7"/>
      <c r="BB604" s="7"/>
      <c r="BC604" s="7"/>
      <c r="BD604" s="7"/>
      <c r="BE604" s="7"/>
      <c r="BF604" s="7"/>
      <c r="BG604" s="7"/>
      <c r="BH604" s="7"/>
      <c r="BI604" s="7"/>
      <c r="BJ604" s="7"/>
      <c r="BK604" s="7"/>
      <c r="BL604" s="7"/>
      <c r="BM604" s="7"/>
      <c r="BN604" s="7"/>
      <c r="BO604" s="7"/>
    </row>
    <row r="605" spans="2:67" ht="18" customHeight="1" x14ac:dyDescent="0.4">
      <c r="C605" s="41" t="s">
        <v>25</v>
      </c>
      <c r="D605" s="42"/>
      <c r="E605" s="42"/>
      <c r="F605" s="43"/>
      <c r="G605" s="6">
        <v>12</v>
      </c>
      <c r="H605" s="17">
        <f t="shared" si="130"/>
        <v>2.7649769585253458E-2</v>
      </c>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c r="AW605" s="7"/>
      <c r="AX605" s="7"/>
      <c r="AY605" s="7"/>
      <c r="AZ605" s="7"/>
      <c r="BA605" s="7"/>
      <c r="BB605" s="7"/>
      <c r="BC605" s="7"/>
      <c r="BD605" s="7"/>
      <c r="BE605" s="7"/>
      <c r="BF605" s="7"/>
      <c r="BG605" s="7"/>
      <c r="BH605" s="7"/>
      <c r="BI605" s="7"/>
      <c r="BJ605" s="7"/>
      <c r="BK605" s="7"/>
      <c r="BL605" s="7"/>
      <c r="BM605" s="7"/>
      <c r="BN605" s="7"/>
      <c r="BO605" s="7"/>
    </row>
    <row r="606" spans="2:67" ht="18" customHeight="1" x14ac:dyDescent="0.4">
      <c r="C606" s="41" t="s">
        <v>277</v>
      </c>
      <c r="D606" s="42"/>
      <c r="E606" s="42"/>
      <c r="F606" s="43"/>
      <c r="G606" s="6">
        <v>21</v>
      </c>
      <c r="H606" s="17">
        <f t="shared" si="130"/>
        <v>4.8387096774193547E-2</v>
      </c>
      <c r="I606" s="10"/>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c r="AV606" s="7"/>
      <c r="AW606" s="7"/>
      <c r="AX606" s="7"/>
      <c r="AY606" s="7"/>
      <c r="AZ606" s="7"/>
      <c r="BA606" s="7"/>
      <c r="BB606" s="7"/>
      <c r="BC606" s="7"/>
      <c r="BD606" s="7"/>
      <c r="BE606" s="7"/>
      <c r="BF606" s="7"/>
      <c r="BG606" s="7"/>
      <c r="BH606" s="7"/>
      <c r="BI606" s="7"/>
      <c r="BJ606" s="7"/>
      <c r="BK606" s="7"/>
      <c r="BL606" s="7"/>
      <c r="BM606" s="7"/>
      <c r="BN606" s="7"/>
      <c r="BO606" s="7"/>
    </row>
    <row r="607" spans="2:67" ht="18" customHeight="1" x14ac:dyDescent="0.4">
      <c r="G607" s="9">
        <f>SUM(G601:G606)</f>
        <v>434</v>
      </c>
    </row>
    <row r="608" spans="2:67" ht="18" customHeight="1" x14ac:dyDescent="0.4">
      <c r="G608" s="9"/>
    </row>
    <row r="609" spans="2:67" ht="18" customHeight="1" x14ac:dyDescent="0.4">
      <c r="B609" s="2" t="s">
        <v>390</v>
      </c>
    </row>
    <row r="610" spans="2:67" s="8" customFormat="1" ht="18" customHeight="1" x14ac:dyDescent="0.4">
      <c r="B610" s="8" t="s">
        <v>391</v>
      </c>
    </row>
    <row r="611" spans="2:67" ht="18" customHeight="1" x14ac:dyDescent="0.4">
      <c r="C611" s="44"/>
      <c r="D611" s="42"/>
      <c r="E611" s="42"/>
      <c r="F611" s="43"/>
      <c r="G611" s="13" t="s">
        <v>0</v>
      </c>
      <c r="H611" s="4"/>
      <c r="I611" s="4"/>
      <c r="J611" s="4"/>
      <c r="K611" s="4"/>
      <c r="L611" s="4"/>
      <c r="M611" s="4"/>
      <c r="N611" s="4"/>
      <c r="O611" s="4"/>
      <c r="P611" s="4"/>
      <c r="Q611" s="4"/>
      <c r="R611" s="4"/>
    </row>
    <row r="612" spans="2:67" ht="18" customHeight="1" x14ac:dyDescent="0.4">
      <c r="C612" s="41" t="s">
        <v>187</v>
      </c>
      <c r="D612" s="42"/>
      <c r="E612" s="42"/>
      <c r="F612" s="43"/>
      <c r="G612" s="6">
        <v>10</v>
      </c>
      <c r="H612" s="17">
        <f>G612/50</f>
        <v>0.2</v>
      </c>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c r="AV612" s="7"/>
      <c r="AW612" s="7"/>
      <c r="AX612" s="7"/>
      <c r="AY612" s="7"/>
      <c r="AZ612" s="7"/>
      <c r="BA612" s="7"/>
      <c r="BB612" s="7"/>
      <c r="BC612" s="7"/>
      <c r="BD612" s="7"/>
      <c r="BE612" s="7"/>
      <c r="BF612" s="7"/>
      <c r="BG612" s="7"/>
      <c r="BH612" s="7"/>
      <c r="BI612" s="7"/>
      <c r="BJ612" s="7"/>
      <c r="BK612" s="7"/>
      <c r="BL612" s="7"/>
      <c r="BM612" s="7"/>
      <c r="BN612" s="7"/>
      <c r="BO612" s="7"/>
    </row>
    <row r="613" spans="2:67" ht="18" customHeight="1" x14ac:dyDescent="0.4">
      <c r="C613" s="41" t="s">
        <v>188</v>
      </c>
      <c r="D613" s="42"/>
      <c r="E613" s="42"/>
      <c r="F613" s="43"/>
      <c r="G613" s="6">
        <v>15</v>
      </c>
      <c r="H613" s="17">
        <f t="shared" ref="H613:H624" si="131">G613/50</f>
        <v>0.3</v>
      </c>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c r="BA613" s="7"/>
      <c r="BB613" s="7"/>
      <c r="BC613" s="7"/>
      <c r="BD613" s="7"/>
      <c r="BE613" s="7"/>
      <c r="BF613" s="7"/>
      <c r="BG613" s="7"/>
      <c r="BH613" s="7"/>
      <c r="BI613" s="7"/>
      <c r="BJ613" s="7"/>
      <c r="BK613" s="7"/>
      <c r="BL613" s="7"/>
      <c r="BM613" s="7"/>
      <c r="BN613" s="7"/>
      <c r="BO613" s="7"/>
    </row>
    <row r="614" spans="2:67" ht="18" customHeight="1" x14ac:dyDescent="0.4">
      <c r="C614" s="41" t="s">
        <v>189</v>
      </c>
      <c r="D614" s="42"/>
      <c r="E614" s="42"/>
      <c r="F614" s="43"/>
      <c r="G614" s="6">
        <v>8</v>
      </c>
      <c r="H614" s="17">
        <f t="shared" si="131"/>
        <v>0.16</v>
      </c>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c r="AV614" s="7"/>
      <c r="AW614" s="7"/>
      <c r="AX614" s="7"/>
      <c r="AY614" s="7"/>
      <c r="AZ614" s="7"/>
      <c r="BA614" s="7"/>
      <c r="BB614" s="7"/>
      <c r="BC614" s="7"/>
      <c r="BD614" s="7"/>
      <c r="BE614" s="7"/>
      <c r="BF614" s="7"/>
      <c r="BG614" s="7"/>
      <c r="BH614" s="7"/>
      <c r="BI614" s="7"/>
      <c r="BJ614" s="7"/>
      <c r="BK614" s="7"/>
      <c r="BL614" s="7"/>
      <c r="BM614" s="7"/>
      <c r="BN614" s="7"/>
      <c r="BO614" s="7"/>
    </row>
    <row r="615" spans="2:67" ht="18" customHeight="1" x14ac:dyDescent="0.4">
      <c r="C615" s="41" t="s">
        <v>190</v>
      </c>
      <c r="D615" s="42"/>
      <c r="E615" s="42"/>
      <c r="F615" s="43"/>
      <c r="G615" s="6">
        <v>4</v>
      </c>
      <c r="H615" s="17">
        <f t="shared" si="131"/>
        <v>0.08</v>
      </c>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c r="AW615" s="7"/>
      <c r="AX615" s="7"/>
      <c r="AY615" s="7"/>
      <c r="AZ615" s="7"/>
      <c r="BA615" s="7"/>
      <c r="BB615" s="7"/>
      <c r="BC615" s="7"/>
      <c r="BD615" s="7"/>
      <c r="BE615" s="7"/>
      <c r="BF615" s="7"/>
      <c r="BG615" s="7"/>
      <c r="BH615" s="7"/>
      <c r="BI615" s="7"/>
      <c r="BJ615" s="7"/>
      <c r="BK615" s="7"/>
      <c r="BL615" s="7"/>
      <c r="BM615" s="7"/>
      <c r="BN615" s="7"/>
      <c r="BO615" s="7"/>
    </row>
    <row r="616" spans="2:67" ht="18" customHeight="1" x14ac:dyDescent="0.4">
      <c r="C616" s="41" t="s">
        <v>89</v>
      </c>
      <c r="D616" s="42"/>
      <c r="E616" s="42"/>
      <c r="F616" s="43"/>
      <c r="G616" s="6">
        <v>5</v>
      </c>
      <c r="H616" s="17">
        <f t="shared" si="131"/>
        <v>0.1</v>
      </c>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c r="AV616" s="7"/>
      <c r="AW616" s="7"/>
      <c r="AX616" s="7"/>
      <c r="AY616" s="7"/>
      <c r="AZ616" s="7"/>
      <c r="BA616" s="7"/>
      <c r="BB616" s="7"/>
      <c r="BC616" s="7"/>
      <c r="BD616" s="7"/>
      <c r="BE616" s="7"/>
      <c r="BF616" s="7"/>
      <c r="BG616" s="7"/>
      <c r="BH616" s="7"/>
      <c r="BI616" s="7"/>
      <c r="BJ616" s="7"/>
      <c r="BK616" s="7"/>
      <c r="BL616" s="7"/>
      <c r="BM616" s="7"/>
      <c r="BN616" s="7"/>
      <c r="BO616" s="7"/>
    </row>
    <row r="617" spans="2:67" ht="18" customHeight="1" x14ac:dyDescent="0.4">
      <c r="C617" s="41" t="s">
        <v>90</v>
      </c>
      <c r="D617" s="42"/>
      <c r="E617" s="42"/>
      <c r="F617" s="43"/>
      <c r="G617" s="6">
        <v>2</v>
      </c>
      <c r="H617" s="17">
        <f t="shared" si="131"/>
        <v>0.04</v>
      </c>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c r="AV617" s="7"/>
      <c r="AW617" s="7"/>
      <c r="AX617" s="7"/>
      <c r="AY617" s="7"/>
      <c r="AZ617" s="7"/>
      <c r="BA617" s="7"/>
      <c r="BB617" s="7"/>
      <c r="BC617" s="7"/>
      <c r="BD617" s="7"/>
      <c r="BE617" s="7"/>
      <c r="BF617" s="7"/>
      <c r="BG617" s="7"/>
      <c r="BH617" s="7"/>
      <c r="BI617" s="7"/>
      <c r="BJ617" s="7"/>
      <c r="BK617" s="7"/>
      <c r="BL617" s="7"/>
      <c r="BM617" s="7"/>
      <c r="BN617" s="7"/>
      <c r="BO617" s="7"/>
    </row>
    <row r="618" spans="2:67" ht="18" customHeight="1" x14ac:dyDescent="0.4">
      <c r="C618" s="41" t="s">
        <v>91</v>
      </c>
      <c r="D618" s="42"/>
      <c r="E618" s="42"/>
      <c r="F618" s="43"/>
      <c r="G618" s="6">
        <v>6</v>
      </c>
      <c r="H618" s="17">
        <f t="shared" si="131"/>
        <v>0.12</v>
      </c>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c r="AV618" s="7"/>
      <c r="AW618" s="7"/>
      <c r="AX618" s="7"/>
      <c r="AY618" s="7"/>
      <c r="AZ618" s="7"/>
      <c r="BA618" s="7"/>
      <c r="BB618" s="7"/>
      <c r="BC618" s="7"/>
      <c r="BD618" s="7"/>
      <c r="BE618" s="7"/>
      <c r="BF618" s="7"/>
      <c r="BG618" s="7"/>
      <c r="BH618" s="7"/>
      <c r="BI618" s="7"/>
      <c r="BJ618" s="7"/>
      <c r="BK618" s="7"/>
      <c r="BL618" s="7"/>
      <c r="BM618" s="7"/>
      <c r="BN618" s="7"/>
      <c r="BO618" s="7"/>
    </row>
    <row r="619" spans="2:67" ht="18" customHeight="1" x14ac:dyDescent="0.4">
      <c r="C619" s="41" t="s">
        <v>191</v>
      </c>
      <c r="D619" s="42"/>
      <c r="E619" s="42"/>
      <c r="F619" s="43"/>
      <c r="G619" s="6">
        <v>9</v>
      </c>
      <c r="H619" s="17">
        <f t="shared" si="131"/>
        <v>0.18</v>
      </c>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c r="AV619" s="7"/>
      <c r="AW619" s="7"/>
      <c r="AX619" s="7"/>
      <c r="AY619" s="7"/>
      <c r="AZ619" s="7"/>
      <c r="BA619" s="7"/>
      <c r="BB619" s="7"/>
      <c r="BC619" s="7"/>
      <c r="BD619" s="7"/>
      <c r="BE619" s="7"/>
      <c r="BF619" s="7"/>
      <c r="BG619" s="7"/>
      <c r="BH619" s="7"/>
      <c r="BI619" s="7"/>
      <c r="BJ619" s="7"/>
      <c r="BK619" s="7"/>
      <c r="BL619" s="7"/>
      <c r="BM619" s="7"/>
      <c r="BN619" s="7"/>
      <c r="BO619" s="7"/>
    </row>
    <row r="620" spans="2:67" ht="18" customHeight="1" x14ac:dyDescent="0.4">
      <c r="C620" s="41" t="s">
        <v>192</v>
      </c>
      <c r="D620" s="42"/>
      <c r="E620" s="42"/>
      <c r="F620" s="43"/>
      <c r="G620" s="6">
        <v>10</v>
      </c>
      <c r="H620" s="17">
        <f t="shared" si="131"/>
        <v>0.2</v>
      </c>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c r="AV620" s="7"/>
      <c r="AW620" s="7"/>
      <c r="AX620" s="7"/>
      <c r="AY620" s="7"/>
      <c r="AZ620" s="7"/>
      <c r="BA620" s="7"/>
      <c r="BB620" s="7"/>
      <c r="BC620" s="7"/>
      <c r="BD620" s="7"/>
      <c r="BE620" s="7"/>
      <c r="BF620" s="7"/>
      <c r="BG620" s="7"/>
      <c r="BH620" s="7"/>
      <c r="BI620" s="7"/>
      <c r="BJ620" s="7"/>
      <c r="BK620" s="7"/>
      <c r="BL620" s="7"/>
      <c r="BM620" s="7"/>
      <c r="BN620" s="7"/>
      <c r="BO620" s="7"/>
    </row>
    <row r="621" spans="2:67" ht="18" customHeight="1" x14ac:dyDescent="0.4">
      <c r="C621" s="41" t="s">
        <v>193</v>
      </c>
      <c r="D621" s="42"/>
      <c r="E621" s="42"/>
      <c r="F621" s="43"/>
      <c r="G621" s="6">
        <v>3</v>
      </c>
      <c r="H621" s="17">
        <f t="shared" si="131"/>
        <v>0.06</v>
      </c>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c r="AV621" s="7"/>
      <c r="AW621" s="7"/>
      <c r="AX621" s="7"/>
      <c r="AY621" s="7"/>
      <c r="AZ621" s="7"/>
      <c r="BA621" s="7"/>
      <c r="BB621" s="7"/>
      <c r="BC621" s="7"/>
      <c r="BD621" s="7"/>
      <c r="BE621" s="7"/>
      <c r="BF621" s="7"/>
      <c r="BG621" s="7"/>
      <c r="BH621" s="7"/>
      <c r="BI621" s="7"/>
      <c r="BJ621" s="7"/>
      <c r="BK621" s="7"/>
      <c r="BL621" s="7"/>
      <c r="BM621" s="7"/>
      <c r="BN621" s="7"/>
      <c r="BO621" s="7"/>
    </row>
    <row r="622" spans="2:67" ht="18" customHeight="1" x14ac:dyDescent="0.4">
      <c r="C622" s="41" t="s">
        <v>107</v>
      </c>
      <c r="D622" s="42"/>
      <c r="E622" s="42"/>
      <c r="F622" s="43"/>
      <c r="G622" s="6">
        <v>18</v>
      </c>
      <c r="H622" s="17">
        <f t="shared" si="131"/>
        <v>0.36</v>
      </c>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c r="AV622" s="7"/>
      <c r="AW622" s="7"/>
      <c r="AX622" s="7"/>
      <c r="AY622" s="7"/>
      <c r="AZ622" s="7"/>
      <c r="BA622" s="7"/>
      <c r="BB622" s="7"/>
      <c r="BC622" s="7"/>
      <c r="BD622" s="7"/>
      <c r="BE622" s="7"/>
      <c r="BF622" s="7"/>
      <c r="BG622" s="7"/>
      <c r="BH622" s="7"/>
      <c r="BI622" s="7"/>
      <c r="BJ622" s="7"/>
      <c r="BK622" s="7"/>
      <c r="BL622" s="7"/>
      <c r="BM622" s="7"/>
      <c r="BN622" s="7"/>
      <c r="BO622" s="7"/>
    </row>
    <row r="623" spans="2:67" ht="18" customHeight="1" x14ac:dyDescent="0.4">
      <c r="C623" s="41" t="s">
        <v>185</v>
      </c>
      <c r="D623" s="42"/>
      <c r="E623" s="42"/>
      <c r="F623" s="43"/>
      <c r="G623" s="6">
        <v>0</v>
      </c>
      <c r="H623" s="17">
        <f t="shared" si="131"/>
        <v>0</v>
      </c>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c r="AV623" s="7"/>
      <c r="AW623" s="7"/>
      <c r="AX623" s="7"/>
      <c r="AY623" s="7"/>
      <c r="AZ623" s="7"/>
      <c r="BA623" s="7"/>
      <c r="BB623" s="7"/>
      <c r="BC623" s="7"/>
      <c r="BD623" s="7"/>
      <c r="BE623" s="7"/>
      <c r="BF623" s="7"/>
      <c r="BG623" s="7"/>
      <c r="BH623" s="7"/>
      <c r="BI623" s="7"/>
      <c r="BJ623" s="7"/>
      <c r="BK623" s="7"/>
      <c r="BL623" s="7"/>
      <c r="BM623" s="7"/>
      <c r="BN623" s="7"/>
      <c r="BO623" s="7"/>
    </row>
    <row r="624" spans="2:67" ht="18" customHeight="1" x14ac:dyDescent="0.4">
      <c r="C624" s="41" t="s">
        <v>277</v>
      </c>
      <c r="D624" s="42"/>
      <c r="E624" s="42"/>
      <c r="F624" s="43"/>
      <c r="G624" s="6">
        <v>2</v>
      </c>
      <c r="H624" s="17">
        <f t="shared" si="131"/>
        <v>0.04</v>
      </c>
      <c r="I624" s="10"/>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c r="AV624" s="7"/>
      <c r="AW624" s="7"/>
      <c r="AX624" s="7"/>
      <c r="AY624" s="7"/>
      <c r="AZ624" s="7"/>
      <c r="BA624" s="7"/>
      <c r="BB624" s="7"/>
      <c r="BC624" s="7"/>
      <c r="BD624" s="7"/>
      <c r="BE624" s="7"/>
      <c r="BF624" s="7"/>
      <c r="BG624" s="7"/>
      <c r="BH624" s="7"/>
      <c r="BI624" s="7"/>
      <c r="BJ624" s="7"/>
      <c r="BK624" s="7"/>
      <c r="BL624" s="7"/>
      <c r="BM624" s="7"/>
      <c r="BN624" s="7"/>
      <c r="BO624" s="7"/>
    </row>
    <row r="625" spans="2:70" ht="18" customHeight="1" x14ac:dyDescent="0.4">
      <c r="G625" s="9">
        <f>SUM(G612:G624)</f>
        <v>92</v>
      </c>
    </row>
    <row r="627" spans="2:70" s="8" customFormat="1" ht="18" customHeight="1" x14ac:dyDescent="0.4">
      <c r="B627" s="8" t="s">
        <v>321</v>
      </c>
    </row>
    <row r="628" spans="2:70" ht="18" customHeight="1" x14ac:dyDescent="0.4">
      <c r="C628" s="44"/>
      <c r="D628" s="42"/>
      <c r="E628" s="42"/>
      <c r="F628" s="42"/>
      <c r="G628" s="42"/>
      <c r="H628" s="42"/>
      <c r="I628" s="43"/>
      <c r="J628" s="13" t="s">
        <v>0</v>
      </c>
      <c r="K628" s="4"/>
      <c r="L628" s="4"/>
      <c r="M628" s="4"/>
      <c r="N628" s="4"/>
      <c r="O628" s="4"/>
      <c r="P628" s="4"/>
      <c r="Q628" s="4"/>
      <c r="R628" s="4"/>
      <c r="S628" s="4"/>
      <c r="T628" s="4"/>
      <c r="U628" s="4"/>
    </row>
    <row r="629" spans="2:70" ht="18" customHeight="1" x14ac:dyDescent="0.4">
      <c r="C629" s="41" t="s">
        <v>194</v>
      </c>
      <c r="D629" s="42"/>
      <c r="E629" s="42"/>
      <c r="F629" s="42"/>
      <c r="G629" s="42"/>
      <c r="H629" s="42"/>
      <c r="I629" s="43"/>
      <c r="J629" s="6">
        <v>265</v>
      </c>
      <c r="K629" s="17">
        <f>J629/434</f>
        <v>0.61059907834101379</v>
      </c>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c r="AV629" s="7"/>
      <c r="AW629" s="7"/>
      <c r="AX629" s="7"/>
      <c r="AY629" s="7"/>
      <c r="AZ629" s="7"/>
      <c r="BA629" s="7"/>
      <c r="BB629" s="7"/>
      <c r="BC629" s="7"/>
      <c r="BD629" s="7"/>
      <c r="BE629" s="7"/>
      <c r="BF629" s="7"/>
      <c r="BG629" s="7"/>
      <c r="BH629" s="7"/>
      <c r="BI629" s="7"/>
      <c r="BJ629" s="7"/>
      <c r="BK629" s="7"/>
      <c r="BL629" s="7"/>
      <c r="BM629" s="7"/>
      <c r="BN629" s="7"/>
      <c r="BO629" s="7"/>
      <c r="BP629" s="7"/>
      <c r="BQ629" s="7"/>
      <c r="BR629" s="7"/>
    </row>
    <row r="630" spans="2:70" ht="18" customHeight="1" x14ac:dyDescent="0.4">
      <c r="C630" s="41" t="s">
        <v>153</v>
      </c>
      <c r="D630" s="42"/>
      <c r="E630" s="42"/>
      <c r="F630" s="42"/>
      <c r="G630" s="42"/>
      <c r="H630" s="42"/>
      <c r="I630" s="43"/>
      <c r="J630" s="6">
        <v>59</v>
      </c>
      <c r="K630" s="17">
        <f t="shared" ref="K630:K632" si="132">J630/434</f>
        <v>0.13594470046082949</v>
      </c>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c r="BA630" s="7"/>
      <c r="BB630" s="7"/>
      <c r="BC630" s="7"/>
      <c r="BD630" s="7"/>
      <c r="BE630" s="7"/>
      <c r="BF630" s="7"/>
      <c r="BG630" s="7"/>
      <c r="BH630" s="7"/>
      <c r="BI630" s="7"/>
      <c r="BJ630" s="7"/>
      <c r="BK630" s="7"/>
      <c r="BL630" s="7"/>
      <c r="BM630" s="7"/>
      <c r="BN630" s="7"/>
      <c r="BO630" s="7"/>
      <c r="BP630" s="7"/>
      <c r="BQ630" s="7"/>
      <c r="BR630" s="7"/>
    </row>
    <row r="631" spans="2:70" ht="18" customHeight="1" x14ac:dyDescent="0.4">
      <c r="C631" s="41" t="s">
        <v>154</v>
      </c>
      <c r="D631" s="42"/>
      <c r="E631" s="42"/>
      <c r="F631" s="42"/>
      <c r="G631" s="42"/>
      <c r="H631" s="42"/>
      <c r="I631" s="43"/>
      <c r="J631" s="6">
        <v>78</v>
      </c>
      <c r="K631" s="17">
        <f t="shared" si="132"/>
        <v>0.17972350230414746</v>
      </c>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c r="AV631" s="7"/>
      <c r="AW631" s="7"/>
      <c r="AX631" s="7"/>
      <c r="AY631" s="7"/>
      <c r="AZ631" s="7"/>
      <c r="BA631" s="7"/>
      <c r="BB631" s="7"/>
      <c r="BC631" s="7"/>
      <c r="BD631" s="7"/>
      <c r="BE631" s="7"/>
      <c r="BF631" s="7"/>
      <c r="BG631" s="7"/>
      <c r="BH631" s="7"/>
      <c r="BI631" s="7"/>
      <c r="BJ631" s="7"/>
      <c r="BK631" s="7"/>
      <c r="BL631" s="7"/>
      <c r="BM631" s="7"/>
      <c r="BN631" s="7"/>
      <c r="BO631" s="7"/>
      <c r="BP631" s="7"/>
      <c r="BQ631" s="7"/>
      <c r="BR631" s="7"/>
    </row>
    <row r="632" spans="2:70" ht="18" customHeight="1" x14ac:dyDescent="0.4">
      <c r="C632" s="41" t="s">
        <v>277</v>
      </c>
      <c r="D632" s="42"/>
      <c r="E632" s="42"/>
      <c r="F632" s="42"/>
      <c r="G632" s="42"/>
      <c r="H632" s="42"/>
      <c r="I632" s="43"/>
      <c r="J632" s="6">
        <v>32</v>
      </c>
      <c r="K632" s="17">
        <f t="shared" si="132"/>
        <v>7.3732718894009217E-2</v>
      </c>
      <c r="L632" s="10"/>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c r="AV632" s="7"/>
      <c r="AW632" s="7"/>
      <c r="AX632" s="7"/>
      <c r="AY632" s="7"/>
      <c r="AZ632" s="7"/>
      <c r="BA632" s="7"/>
      <c r="BB632" s="7"/>
      <c r="BC632" s="7"/>
      <c r="BD632" s="7"/>
      <c r="BE632" s="7"/>
      <c r="BF632" s="7"/>
      <c r="BG632" s="7"/>
      <c r="BH632" s="7"/>
      <c r="BI632" s="7"/>
      <c r="BJ632" s="7"/>
      <c r="BK632" s="7"/>
      <c r="BL632" s="7"/>
      <c r="BM632" s="7"/>
      <c r="BN632" s="7"/>
      <c r="BO632" s="7"/>
      <c r="BP632" s="7"/>
      <c r="BQ632" s="7"/>
      <c r="BR632" s="7"/>
    </row>
    <row r="633" spans="2:70" ht="18" customHeight="1" x14ac:dyDescent="0.4">
      <c r="J633" s="9">
        <f>SUM(J629:J632)</f>
        <v>434</v>
      </c>
    </row>
    <row r="635" spans="2:70" s="8" customFormat="1" ht="18" customHeight="1" x14ac:dyDescent="0.4">
      <c r="B635" s="8" t="s">
        <v>322</v>
      </c>
    </row>
    <row r="636" spans="2:70" ht="18" customHeight="1" x14ac:dyDescent="0.4">
      <c r="C636" s="44"/>
      <c r="D636" s="42"/>
      <c r="E636" s="42"/>
      <c r="F636" s="42"/>
      <c r="G636" s="42"/>
      <c r="H636" s="43"/>
      <c r="I636" s="13" t="s">
        <v>0</v>
      </c>
      <c r="J636" s="4"/>
      <c r="K636" s="4"/>
      <c r="L636" s="4"/>
      <c r="M636" s="4"/>
      <c r="N636" s="4"/>
      <c r="O636" s="4"/>
      <c r="P636" s="4"/>
      <c r="Q636" s="4"/>
      <c r="R636" s="4"/>
      <c r="S636" s="4"/>
      <c r="T636" s="4"/>
    </row>
    <row r="637" spans="2:70" ht="18" customHeight="1" x14ac:dyDescent="0.4">
      <c r="C637" s="41" t="s">
        <v>195</v>
      </c>
      <c r="D637" s="42"/>
      <c r="E637" s="42"/>
      <c r="F637" s="42"/>
      <c r="G637" s="42"/>
      <c r="H637" s="43"/>
      <c r="I637" s="6">
        <v>166</v>
      </c>
      <c r="J637" s="17">
        <f>I637/434</f>
        <v>0.38248847926267282</v>
      </c>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c r="AV637" s="7"/>
      <c r="AW637" s="7"/>
      <c r="AX637" s="7"/>
      <c r="AY637" s="7"/>
      <c r="AZ637" s="7"/>
      <c r="BA637" s="7"/>
      <c r="BB637" s="7"/>
      <c r="BC637" s="7"/>
      <c r="BD637" s="7"/>
      <c r="BE637" s="7"/>
      <c r="BF637" s="7"/>
      <c r="BG637" s="7"/>
      <c r="BH637" s="7"/>
      <c r="BI637" s="7"/>
      <c r="BJ637" s="7"/>
      <c r="BK637" s="7"/>
      <c r="BL637" s="7"/>
      <c r="BM637" s="7"/>
      <c r="BN637" s="7"/>
      <c r="BO637" s="7"/>
      <c r="BP637" s="7"/>
      <c r="BQ637" s="7"/>
    </row>
    <row r="638" spans="2:70" ht="18" customHeight="1" x14ac:dyDescent="0.4">
      <c r="C638" s="41" t="s">
        <v>196</v>
      </c>
      <c r="D638" s="42"/>
      <c r="E638" s="42"/>
      <c r="F638" s="42"/>
      <c r="G638" s="42"/>
      <c r="H638" s="43"/>
      <c r="I638" s="6">
        <v>180</v>
      </c>
      <c r="J638" s="17">
        <f t="shared" ref="J638:J648" si="133">I638/434</f>
        <v>0.41474654377880182</v>
      </c>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c r="AV638" s="7"/>
      <c r="AW638" s="7"/>
      <c r="AX638" s="7"/>
      <c r="AY638" s="7"/>
      <c r="AZ638" s="7"/>
      <c r="BA638" s="7"/>
      <c r="BB638" s="7"/>
      <c r="BC638" s="7"/>
      <c r="BD638" s="7"/>
      <c r="BE638" s="7"/>
      <c r="BF638" s="7"/>
      <c r="BG638" s="7"/>
      <c r="BH638" s="7"/>
      <c r="BI638" s="7"/>
      <c r="BJ638" s="7"/>
      <c r="BK638" s="7"/>
      <c r="BL638" s="7"/>
      <c r="BM638" s="7"/>
      <c r="BN638" s="7"/>
      <c r="BO638" s="7"/>
      <c r="BP638" s="7"/>
      <c r="BQ638" s="7"/>
    </row>
    <row r="639" spans="2:70" ht="18" customHeight="1" x14ac:dyDescent="0.4">
      <c r="C639" s="41" t="s">
        <v>197</v>
      </c>
      <c r="D639" s="42"/>
      <c r="E639" s="42"/>
      <c r="F639" s="42"/>
      <c r="G639" s="42"/>
      <c r="H639" s="43"/>
      <c r="I639" s="6">
        <v>69</v>
      </c>
      <c r="J639" s="17">
        <f t="shared" si="133"/>
        <v>0.15898617511520738</v>
      </c>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c r="AV639" s="7"/>
      <c r="AW639" s="7"/>
      <c r="AX639" s="7"/>
      <c r="AY639" s="7"/>
      <c r="AZ639" s="7"/>
      <c r="BA639" s="7"/>
      <c r="BB639" s="7"/>
      <c r="BC639" s="7"/>
      <c r="BD639" s="7"/>
      <c r="BE639" s="7"/>
      <c r="BF639" s="7"/>
      <c r="BG639" s="7"/>
      <c r="BH639" s="7"/>
      <c r="BI639" s="7"/>
      <c r="BJ639" s="7"/>
      <c r="BK639" s="7"/>
      <c r="BL639" s="7"/>
      <c r="BM639" s="7"/>
      <c r="BN639" s="7"/>
      <c r="BO639" s="7"/>
      <c r="BP639" s="7"/>
      <c r="BQ639" s="7"/>
    </row>
    <row r="640" spans="2:70" ht="18" customHeight="1" x14ac:dyDescent="0.4">
      <c r="C640" s="41" t="s">
        <v>198</v>
      </c>
      <c r="D640" s="42"/>
      <c r="E640" s="42"/>
      <c r="F640" s="42"/>
      <c r="G640" s="42"/>
      <c r="H640" s="43"/>
      <c r="I640" s="6">
        <v>25</v>
      </c>
      <c r="J640" s="17">
        <f t="shared" si="133"/>
        <v>5.7603686635944701E-2</v>
      </c>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c r="AV640" s="7"/>
      <c r="AW640" s="7"/>
      <c r="AX640" s="7"/>
      <c r="AY640" s="7"/>
      <c r="AZ640" s="7"/>
      <c r="BA640" s="7"/>
      <c r="BB640" s="7"/>
      <c r="BC640" s="7"/>
      <c r="BD640" s="7"/>
      <c r="BE640" s="7"/>
      <c r="BF640" s="7"/>
      <c r="BG640" s="7"/>
      <c r="BH640" s="7"/>
      <c r="BI640" s="7"/>
      <c r="BJ640" s="7"/>
      <c r="BK640" s="7"/>
      <c r="BL640" s="7"/>
      <c r="BM640" s="7"/>
      <c r="BN640" s="7"/>
      <c r="BO640" s="7"/>
      <c r="BP640" s="7"/>
      <c r="BQ640" s="7"/>
    </row>
    <row r="641" spans="2:72" ht="18" customHeight="1" x14ac:dyDescent="0.4">
      <c r="C641" s="41" t="s">
        <v>199</v>
      </c>
      <c r="D641" s="42"/>
      <c r="E641" s="42"/>
      <c r="F641" s="42"/>
      <c r="G641" s="42"/>
      <c r="H641" s="43"/>
      <c r="I641" s="6">
        <v>77</v>
      </c>
      <c r="J641" s="17">
        <f t="shared" si="133"/>
        <v>0.17741935483870969</v>
      </c>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c r="AU641" s="7"/>
      <c r="AV641" s="7"/>
      <c r="AW641" s="7"/>
      <c r="AX641" s="7"/>
      <c r="AY641" s="7"/>
      <c r="AZ641" s="7"/>
      <c r="BA641" s="7"/>
      <c r="BB641" s="7"/>
      <c r="BC641" s="7"/>
      <c r="BD641" s="7"/>
      <c r="BE641" s="7"/>
      <c r="BF641" s="7"/>
      <c r="BG641" s="7"/>
      <c r="BH641" s="7"/>
      <c r="BI641" s="7"/>
      <c r="BJ641" s="7"/>
      <c r="BK641" s="7"/>
      <c r="BL641" s="7"/>
      <c r="BM641" s="7"/>
      <c r="BN641" s="7"/>
      <c r="BO641" s="7"/>
      <c r="BP641" s="7"/>
      <c r="BQ641" s="7"/>
    </row>
    <row r="642" spans="2:72" ht="18" customHeight="1" x14ac:dyDescent="0.4">
      <c r="C642" s="41" t="s">
        <v>99</v>
      </c>
      <c r="D642" s="42"/>
      <c r="E642" s="42"/>
      <c r="F642" s="42"/>
      <c r="G642" s="42"/>
      <c r="H642" s="43"/>
      <c r="I642" s="6">
        <v>96</v>
      </c>
      <c r="J642" s="17">
        <f t="shared" si="133"/>
        <v>0.22119815668202766</v>
      </c>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c r="AU642" s="7"/>
      <c r="AV642" s="7"/>
      <c r="AW642" s="7"/>
      <c r="AX642" s="7"/>
      <c r="AY642" s="7"/>
      <c r="AZ642" s="7"/>
      <c r="BA642" s="7"/>
      <c r="BB642" s="7"/>
      <c r="BC642" s="7"/>
      <c r="BD642" s="7"/>
      <c r="BE642" s="7"/>
      <c r="BF642" s="7"/>
      <c r="BG642" s="7"/>
      <c r="BH642" s="7"/>
      <c r="BI642" s="7"/>
      <c r="BJ642" s="7"/>
      <c r="BK642" s="7"/>
      <c r="BL642" s="7"/>
      <c r="BM642" s="7"/>
      <c r="BN642" s="7"/>
      <c r="BO642" s="7"/>
      <c r="BP642" s="7"/>
      <c r="BQ642" s="7"/>
    </row>
    <row r="643" spans="2:72" ht="18" customHeight="1" x14ac:dyDescent="0.4">
      <c r="C643" s="41" t="s">
        <v>200</v>
      </c>
      <c r="D643" s="42"/>
      <c r="E643" s="42"/>
      <c r="F643" s="42"/>
      <c r="G643" s="42"/>
      <c r="H643" s="43"/>
      <c r="I643" s="6">
        <v>113</v>
      </c>
      <c r="J643" s="17">
        <f t="shared" si="133"/>
        <v>0.26036866359447003</v>
      </c>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c r="AU643" s="7"/>
      <c r="AV643" s="7"/>
      <c r="AW643" s="7"/>
      <c r="AX643" s="7"/>
      <c r="AY643" s="7"/>
      <c r="AZ643" s="7"/>
      <c r="BA643" s="7"/>
      <c r="BB643" s="7"/>
      <c r="BC643" s="7"/>
      <c r="BD643" s="7"/>
      <c r="BE643" s="7"/>
      <c r="BF643" s="7"/>
      <c r="BG643" s="7"/>
      <c r="BH643" s="7"/>
      <c r="BI643" s="7"/>
      <c r="BJ643" s="7"/>
      <c r="BK643" s="7"/>
      <c r="BL643" s="7"/>
      <c r="BM643" s="7"/>
      <c r="BN643" s="7"/>
      <c r="BO643" s="7"/>
      <c r="BP643" s="7"/>
      <c r="BQ643" s="7"/>
    </row>
    <row r="644" spans="2:72" ht="18" customHeight="1" x14ac:dyDescent="0.4">
      <c r="C644" s="41" t="s">
        <v>201</v>
      </c>
      <c r="D644" s="42"/>
      <c r="E644" s="42"/>
      <c r="F644" s="42"/>
      <c r="G644" s="42"/>
      <c r="H644" s="43"/>
      <c r="I644" s="6">
        <v>7</v>
      </c>
      <c r="J644" s="17">
        <f t="shared" si="133"/>
        <v>1.6129032258064516E-2</v>
      </c>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c r="AU644" s="7"/>
      <c r="AV644" s="7"/>
      <c r="AW644" s="7"/>
      <c r="AX644" s="7"/>
      <c r="AY644" s="7"/>
      <c r="AZ644" s="7"/>
      <c r="BA644" s="7"/>
      <c r="BB644" s="7"/>
      <c r="BC644" s="7"/>
      <c r="BD644" s="7"/>
      <c r="BE644" s="7"/>
      <c r="BF644" s="7"/>
      <c r="BG644" s="7"/>
      <c r="BH644" s="7"/>
      <c r="BI644" s="7"/>
      <c r="BJ644" s="7"/>
      <c r="BK644" s="7"/>
      <c r="BL644" s="7"/>
      <c r="BM644" s="7"/>
      <c r="BN644" s="7"/>
      <c r="BO644" s="7"/>
      <c r="BP644" s="7"/>
      <c r="BQ644" s="7"/>
    </row>
    <row r="645" spans="2:72" ht="18" customHeight="1" x14ac:dyDescent="0.4">
      <c r="C645" s="41" t="s">
        <v>202</v>
      </c>
      <c r="D645" s="42"/>
      <c r="E645" s="42"/>
      <c r="F645" s="42"/>
      <c r="G645" s="42"/>
      <c r="H645" s="43"/>
      <c r="I645" s="6">
        <v>52</v>
      </c>
      <c r="J645" s="17">
        <f t="shared" si="133"/>
        <v>0.11981566820276497</v>
      </c>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c r="AU645" s="7"/>
      <c r="AV645" s="7"/>
      <c r="AW645" s="7"/>
      <c r="AX645" s="7"/>
      <c r="AY645" s="7"/>
      <c r="AZ645" s="7"/>
      <c r="BA645" s="7"/>
      <c r="BB645" s="7"/>
      <c r="BC645" s="7"/>
      <c r="BD645" s="7"/>
      <c r="BE645" s="7"/>
      <c r="BF645" s="7"/>
      <c r="BG645" s="7"/>
      <c r="BH645" s="7"/>
      <c r="BI645" s="7"/>
      <c r="BJ645" s="7"/>
      <c r="BK645" s="7"/>
      <c r="BL645" s="7"/>
      <c r="BM645" s="7"/>
      <c r="BN645" s="7"/>
      <c r="BO645" s="7"/>
      <c r="BP645" s="7"/>
      <c r="BQ645" s="7"/>
    </row>
    <row r="646" spans="2:72" ht="18" customHeight="1" x14ac:dyDescent="0.4">
      <c r="C646" s="41" t="s">
        <v>203</v>
      </c>
      <c r="D646" s="42"/>
      <c r="E646" s="42"/>
      <c r="F646" s="42"/>
      <c r="G646" s="42"/>
      <c r="H646" s="43"/>
      <c r="I646" s="6">
        <v>5</v>
      </c>
      <c r="J646" s="17">
        <f t="shared" si="133"/>
        <v>1.1520737327188941E-2</v>
      </c>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c r="AW646" s="7"/>
      <c r="AX646" s="7"/>
      <c r="AY646" s="7"/>
      <c r="AZ646" s="7"/>
      <c r="BA646" s="7"/>
      <c r="BB646" s="7"/>
      <c r="BC646" s="7"/>
      <c r="BD646" s="7"/>
      <c r="BE646" s="7"/>
      <c r="BF646" s="7"/>
      <c r="BG646" s="7"/>
      <c r="BH646" s="7"/>
      <c r="BI646" s="7"/>
      <c r="BJ646" s="7"/>
      <c r="BK646" s="7"/>
      <c r="BL646" s="7"/>
      <c r="BM646" s="7"/>
      <c r="BN646" s="7"/>
      <c r="BO646" s="7"/>
      <c r="BP646" s="7"/>
      <c r="BQ646" s="7"/>
    </row>
    <row r="647" spans="2:72" ht="18" customHeight="1" x14ac:dyDescent="0.4">
      <c r="C647" s="41" t="s">
        <v>107</v>
      </c>
      <c r="D647" s="42"/>
      <c r="E647" s="42"/>
      <c r="F647" s="42"/>
      <c r="G647" s="42"/>
      <c r="H647" s="43"/>
      <c r="I647" s="6">
        <v>25</v>
      </c>
      <c r="J647" s="17">
        <f t="shared" si="133"/>
        <v>5.7603686635944701E-2</v>
      </c>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c r="AU647" s="7"/>
      <c r="AV647" s="7"/>
      <c r="AW647" s="7"/>
      <c r="AX647" s="7"/>
      <c r="AY647" s="7"/>
      <c r="AZ647" s="7"/>
      <c r="BA647" s="7"/>
      <c r="BB647" s="7"/>
      <c r="BC647" s="7"/>
      <c r="BD647" s="7"/>
      <c r="BE647" s="7"/>
      <c r="BF647" s="7"/>
      <c r="BG647" s="7"/>
      <c r="BH647" s="7"/>
      <c r="BI647" s="7"/>
      <c r="BJ647" s="7"/>
      <c r="BK647" s="7"/>
      <c r="BL647" s="7"/>
      <c r="BM647" s="7"/>
      <c r="BN647" s="7"/>
      <c r="BO647" s="7"/>
      <c r="BP647" s="7"/>
      <c r="BQ647" s="7"/>
    </row>
    <row r="648" spans="2:72" ht="18" customHeight="1" x14ac:dyDescent="0.4">
      <c r="C648" s="41" t="s">
        <v>277</v>
      </c>
      <c r="D648" s="42"/>
      <c r="E648" s="42"/>
      <c r="F648" s="42"/>
      <c r="G648" s="42"/>
      <c r="H648" s="43"/>
      <c r="I648" s="6">
        <v>36</v>
      </c>
      <c r="J648" s="17">
        <f t="shared" si="133"/>
        <v>8.294930875576037E-2</v>
      </c>
      <c r="K648" s="10"/>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c r="AU648" s="7"/>
      <c r="AV648" s="7"/>
      <c r="AW648" s="7"/>
      <c r="AX648" s="7"/>
      <c r="AY648" s="7"/>
      <c r="AZ648" s="7"/>
      <c r="BA648" s="7"/>
      <c r="BB648" s="7"/>
      <c r="BC648" s="7"/>
      <c r="BD648" s="7"/>
      <c r="BE648" s="7"/>
      <c r="BF648" s="7"/>
      <c r="BG648" s="7"/>
      <c r="BH648" s="7"/>
      <c r="BI648" s="7"/>
      <c r="BJ648" s="7"/>
      <c r="BK648" s="7"/>
      <c r="BL648" s="7"/>
      <c r="BM648" s="7"/>
      <c r="BN648" s="7"/>
      <c r="BO648" s="7"/>
      <c r="BP648" s="7"/>
      <c r="BQ648" s="7"/>
    </row>
    <row r="649" spans="2:72" ht="18" customHeight="1" x14ac:dyDescent="0.4">
      <c r="I649" s="9">
        <f>SUM(I637:I648)</f>
        <v>851</v>
      </c>
    </row>
    <row r="650" spans="2:72" ht="18" customHeight="1" x14ac:dyDescent="0.4">
      <c r="I650" s="9"/>
    </row>
    <row r="652" spans="2:72" ht="18" customHeight="1" x14ac:dyDescent="0.4">
      <c r="B652" s="40" t="s">
        <v>401</v>
      </c>
    </row>
    <row r="653" spans="2:72" ht="18" customHeight="1" x14ac:dyDescent="0.4">
      <c r="B653" s="40" t="s">
        <v>392</v>
      </c>
    </row>
    <row r="654" spans="2:72" ht="18" customHeight="1" x14ac:dyDescent="0.4">
      <c r="B654" s="2" t="s">
        <v>323</v>
      </c>
    </row>
    <row r="655" spans="2:72" ht="18" customHeight="1" x14ac:dyDescent="0.4">
      <c r="C655" s="44"/>
      <c r="D655" s="42"/>
      <c r="E655" s="42"/>
      <c r="F655" s="42"/>
      <c r="G655" s="42"/>
      <c r="H655" s="42"/>
      <c r="I655" s="42"/>
      <c r="J655" s="42"/>
      <c r="K655" s="43"/>
      <c r="L655" s="13" t="s">
        <v>0</v>
      </c>
      <c r="M655" s="4"/>
      <c r="N655" s="4"/>
      <c r="O655" s="4"/>
      <c r="P655" s="4"/>
      <c r="Q655" s="4"/>
      <c r="R655" s="4"/>
      <c r="S655" s="4"/>
      <c r="T655" s="4"/>
      <c r="U655" s="4"/>
      <c r="V655" s="4"/>
      <c r="W655" s="4"/>
    </row>
    <row r="656" spans="2:72" ht="18" customHeight="1" x14ac:dyDescent="0.4">
      <c r="C656" s="41" t="s">
        <v>204</v>
      </c>
      <c r="D656" s="42"/>
      <c r="E656" s="42"/>
      <c r="F656" s="42"/>
      <c r="G656" s="42"/>
      <c r="H656" s="42"/>
      <c r="I656" s="42"/>
      <c r="J656" s="42"/>
      <c r="K656" s="43"/>
      <c r="L656" s="6">
        <v>210</v>
      </c>
      <c r="M656" s="17">
        <f>L656/1321</f>
        <v>0.15897047691143074</v>
      </c>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c r="AU656" s="7"/>
      <c r="AV656" s="7"/>
      <c r="AW656" s="7"/>
      <c r="AX656" s="7"/>
      <c r="AY656" s="7"/>
      <c r="AZ656" s="7"/>
      <c r="BA656" s="7"/>
      <c r="BB656" s="7"/>
      <c r="BC656" s="7"/>
      <c r="BD656" s="7"/>
      <c r="BE656" s="7"/>
      <c r="BF656" s="7"/>
      <c r="BG656" s="7"/>
      <c r="BH656" s="7"/>
      <c r="BI656" s="7"/>
      <c r="BJ656" s="7"/>
      <c r="BK656" s="7"/>
      <c r="BL656" s="7"/>
      <c r="BM656" s="7"/>
      <c r="BN656" s="7"/>
      <c r="BO656" s="7"/>
      <c r="BP656" s="7"/>
      <c r="BQ656" s="7"/>
      <c r="BR656" s="7"/>
      <c r="BS656" s="7"/>
      <c r="BT656" s="7"/>
    </row>
    <row r="657" spans="2:72" ht="18" customHeight="1" x14ac:dyDescent="0.4">
      <c r="C657" s="41" t="s">
        <v>205</v>
      </c>
      <c r="D657" s="42"/>
      <c r="E657" s="42"/>
      <c r="F657" s="42"/>
      <c r="G657" s="42"/>
      <c r="H657" s="42"/>
      <c r="I657" s="42"/>
      <c r="J657" s="42"/>
      <c r="K657" s="43"/>
      <c r="L657" s="6">
        <v>129</v>
      </c>
      <c r="M657" s="17">
        <f t="shared" ref="M657:M661" si="134">L657/1321</f>
        <v>9.7653292959878873E-2</v>
      </c>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c r="AU657" s="7"/>
      <c r="AV657" s="7"/>
      <c r="AW657" s="7"/>
      <c r="AX657" s="7"/>
      <c r="AY657" s="7"/>
      <c r="AZ657" s="7"/>
      <c r="BA657" s="7"/>
      <c r="BB657" s="7"/>
      <c r="BC657" s="7"/>
      <c r="BD657" s="7"/>
      <c r="BE657" s="7"/>
      <c r="BF657" s="7"/>
      <c r="BG657" s="7"/>
      <c r="BH657" s="7"/>
      <c r="BI657" s="7"/>
      <c r="BJ657" s="7"/>
      <c r="BK657" s="7"/>
      <c r="BL657" s="7"/>
      <c r="BM657" s="7"/>
      <c r="BN657" s="7"/>
      <c r="BO657" s="7"/>
      <c r="BP657" s="7"/>
      <c r="BQ657" s="7"/>
      <c r="BR657" s="7"/>
      <c r="BS657" s="7"/>
      <c r="BT657" s="7"/>
    </row>
    <row r="658" spans="2:72" ht="18" customHeight="1" x14ac:dyDescent="0.4">
      <c r="C658" s="41" t="s">
        <v>206</v>
      </c>
      <c r="D658" s="42"/>
      <c r="E658" s="42"/>
      <c r="F658" s="42"/>
      <c r="G658" s="42"/>
      <c r="H658" s="42"/>
      <c r="I658" s="42"/>
      <c r="J658" s="42"/>
      <c r="K658" s="43"/>
      <c r="L658" s="6">
        <v>157</v>
      </c>
      <c r="M658" s="17">
        <f t="shared" si="134"/>
        <v>0.11884935654806965</v>
      </c>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c r="AU658" s="7"/>
      <c r="AV658" s="7"/>
      <c r="AW658" s="7"/>
      <c r="AX658" s="7"/>
      <c r="AY658" s="7"/>
      <c r="AZ658" s="7"/>
      <c r="BA658" s="7"/>
      <c r="BB658" s="7"/>
      <c r="BC658" s="7"/>
      <c r="BD658" s="7"/>
      <c r="BE658" s="7"/>
      <c r="BF658" s="7"/>
      <c r="BG658" s="7"/>
      <c r="BH658" s="7"/>
      <c r="BI658" s="7"/>
      <c r="BJ658" s="7"/>
      <c r="BK658" s="7"/>
      <c r="BL658" s="7"/>
      <c r="BM658" s="7"/>
      <c r="BN658" s="7"/>
      <c r="BO658" s="7"/>
      <c r="BP658" s="7"/>
      <c r="BQ658" s="7"/>
      <c r="BR658" s="7"/>
      <c r="BS658" s="7"/>
      <c r="BT658" s="7"/>
    </row>
    <row r="659" spans="2:72" ht="18" customHeight="1" x14ac:dyDescent="0.4">
      <c r="C659" s="41" t="s">
        <v>207</v>
      </c>
      <c r="D659" s="42"/>
      <c r="E659" s="42"/>
      <c r="F659" s="42"/>
      <c r="G659" s="42"/>
      <c r="H659" s="42"/>
      <c r="I659" s="42"/>
      <c r="J659" s="42"/>
      <c r="K659" s="43"/>
      <c r="L659" s="6">
        <v>38</v>
      </c>
      <c r="M659" s="17">
        <f t="shared" si="134"/>
        <v>2.8766086298258896E-2</v>
      </c>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c r="AU659" s="7"/>
      <c r="AV659" s="7"/>
      <c r="AW659" s="7"/>
      <c r="AX659" s="7"/>
      <c r="AY659" s="7"/>
      <c r="AZ659" s="7"/>
      <c r="BA659" s="7"/>
      <c r="BB659" s="7"/>
      <c r="BC659" s="7"/>
      <c r="BD659" s="7"/>
      <c r="BE659" s="7"/>
      <c r="BF659" s="7"/>
      <c r="BG659" s="7"/>
      <c r="BH659" s="7"/>
      <c r="BI659" s="7"/>
      <c r="BJ659" s="7"/>
      <c r="BK659" s="7"/>
      <c r="BL659" s="7"/>
      <c r="BM659" s="7"/>
      <c r="BN659" s="7"/>
      <c r="BO659" s="7"/>
      <c r="BP659" s="7"/>
      <c r="BQ659" s="7"/>
      <c r="BR659" s="7"/>
      <c r="BS659" s="7"/>
      <c r="BT659" s="7"/>
    </row>
    <row r="660" spans="2:72" ht="18" customHeight="1" x14ac:dyDescent="0.4">
      <c r="C660" s="41" t="s">
        <v>208</v>
      </c>
      <c r="D660" s="42"/>
      <c r="E660" s="42"/>
      <c r="F660" s="42"/>
      <c r="G660" s="42"/>
      <c r="H660" s="42"/>
      <c r="I660" s="42"/>
      <c r="J660" s="42"/>
      <c r="K660" s="43"/>
      <c r="L660" s="6">
        <v>840</v>
      </c>
      <c r="M660" s="17">
        <f t="shared" si="134"/>
        <v>0.63588190764572294</v>
      </c>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c r="AU660" s="7"/>
      <c r="AV660" s="7"/>
      <c r="AW660" s="7"/>
      <c r="AX660" s="7"/>
      <c r="AY660" s="7"/>
      <c r="AZ660" s="7"/>
      <c r="BA660" s="7"/>
      <c r="BB660" s="7"/>
      <c r="BC660" s="7"/>
      <c r="BD660" s="7"/>
      <c r="BE660" s="7"/>
      <c r="BF660" s="7"/>
      <c r="BG660" s="7"/>
      <c r="BH660" s="7"/>
      <c r="BI660" s="7"/>
      <c r="BJ660" s="7"/>
      <c r="BK660" s="7"/>
      <c r="BL660" s="7"/>
      <c r="BM660" s="7"/>
      <c r="BN660" s="7"/>
      <c r="BO660" s="7"/>
      <c r="BP660" s="7"/>
      <c r="BQ660" s="7"/>
      <c r="BR660" s="7"/>
      <c r="BS660" s="7"/>
      <c r="BT660" s="7"/>
    </row>
    <row r="661" spans="2:72" ht="18" customHeight="1" x14ac:dyDescent="0.4">
      <c r="C661" s="41" t="s">
        <v>277</v>
      </c>
      <c r="D661" s="42"/>
      <c r="E661" s="42"/>
      <c r="F661" s="42"/>
      <c r="G661" s="42"/>
      <c r="H661" s="42"/>
      <c r="I661" s="42"/>
      <c r="J661" s="42"/>
      <c r="K661" s="43"/>
      <c r="L661" s="6">
        <v>54</v>
      </c>
      <c r="M661" s="17">
        <f t="shared" si="134"/>
        <v>4.0878122634367901E-2</v>
      </c>
      <c r="N661" s="10"/>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c r="AU661" s="7"/>
      <c r="AV661" s="7"/>
      <c r="AW661" s="7"/>
      <c r="AX661" s="7"/>
      <c r="AY661" s="7"/>
      <c r="AZ661" s="7"/>
      <c r="BA661" s="7"/>
      <c r="BB661" s="7"/>
      <c r="BC661" s="7"/>
      <c r="BD661" s="7"/>
      <c r="BE661" s="7"/>
      <c r="BF661" s="7"/>
      <c r="BG661" s="7"/>
      <c r="BH661" s="7"/>
      <c r="BI661" s="7"/>
      <c r="BJ661" s="7"/>
      <c r="BK661" s="7"/>
      <c r="BL661" s="7"/>
      <c r="BM661" s="7"/>
      <c r="BN661" s="7"/>
      <c r="BO661" s="7"/>
      <c r="BP661" s="7"/>
      <c r="BQ661" s="7"/>
      <c r="BR661" s="7"/>
      <c r="BS661" s="7"/>
      <c r="BT661" s="7"/>
    </row>
    <row r="662" spans="2:72" ht="18" customHeight="1" x14ac:dyDescent="0.4">
      <c r="L662" s="9">
        <f>SUM(L656:L661)</f>
        <v>1428</v>
      </c>
    </row>
    <row r="663" spans="2:72" ht="18" customHeight="1" x14ac:dyDescent="0.4">
      <c r="B663" s="2" t="s">
        <v>393</v>
      </c>
      <c r="L663" s="9"/>
    </row>
    <row r="664" spans="2:72" s="8" customFormat="1" ht="18" customHeight="1" x14ac:dyDescent="0.4">
      <c r="B664" s="8" t="s">
        <v>394</v>
      </c>
    </row>
    <row r="665" spans="2:72" ht="18" customHeight="1" x14ac:dyDescent="0.4">
      <c r="C665" s="44"/>
      <c r="D665" s="42"/>
      <c r="E665" s="42"/>
      <c r="F665" s="42"/>
      <c r="G665" s="43"/>
      <c r="H665" s="13" t="s">
        <v>0</v>
      </c>
      <c r="I665" s="4"/>
      <c r="J665" s="4"/>
      <c r="K665" s="4"/>
      <c r="L665" s="4"/>
      <c r="M665" s="4"/>
      <c r="N665" s="4"/>
      <c r="O665" s="4"/>
      <c r="P665" s="4"/>
      <c r="Q665" s="4"/>
      <c r="R665" s="4"/>
      <c r="S665" s="4"/>
    </row>
    <row r="666" spans="2:72" ht="18" customHeight="1" x14ac:dyDescent="0.4">
      <c r="C666" s="41" t="s">
        <v>278</v>
      </c>
      <c r="D666" s="42"/>
      <c r="E666" s="42"/>
      <c r="F666" s="42"/>
      <c r="G666" s="43"/>
      <c r="H666" s="6">
        <v>362</v>
      </c>
      <c r="I666" s="17">
        <f>H666/427</f>
        <v>0.84777517564402816</v>
      </c>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c r="AU666" s="7"/>
      <c r="AV666" s="7"/>
      <c r="AW666" s="7"/>
      <c r="AX666" s="7"/>
      <c r="AY666" s="7"/>
      <c r="AZ666" s="7"/>
      <c r="BA666" s="7"/>
      <c r="BB666" s="7"/>
      <c r="BC666" s="7"/>
      <c r="BD666" s="7"/>
      <c r="BE666" s="7"/>
      <c r="BF666" s="7"/>
      <c r="BG666" s="7"/>
      <c r="BH666" s="7"/>
      <c r="BI666" s="7"/>
      <c r="BJ666" s="7"/>
      <c r="BK666" s="7"/>
      <c r="BL666" s="7"/>
      <c r="BM666" s="7"/>
      <c r="BN666" s="7"/>
      <c r="BO666" s="7"/>
      <c r="BP666" s="7"/>
    </row>
    <row r="667" spans="2:72" ht="18" customHeight="1" x14ac:dyDescent="0.4">
      <c r="C667" s="41" t="s">
        <v>279</v>
      </c>
      <c r="D667" s="42"/>
      <c r="E667" s="42"/>
      <c r="F667" s="42"/>
      <c r="G667" s="43"/>
      <c r="H667" s="6">
        <v>214</v>
      </c>
      <c r="I667" s="17">
        <f t="shared" ref="I667:I676" si="135">H667/427</f>
        <v>0.50117096018735363</v>
      </c>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c r="AU667" s="7"/>
      <c r="AV667" s="7"/>
      <c r="AW667" s="7"/>
      <c r="AX667" s="7"/>
      <c r="AY667" s="7"/>
      <c r="AZ667" s="7"/>
      <c r="BA667" s="7"/>
      <c r="BB667" s="7"/>
      <c r="BC667" s="7"/>
      <c r="BD667" s="7"/>
      <c r="BE667" s="7"/>
      <c r="BF667" s="7"/>
      <c r="BG667" s="7"/>
      <c r="BH667" s="7"/>
      <c r="BI667" s="7"/>
      <c r="BJ667" s="7"/>
      <c r="BK667" s="7"/>
      <c r="BL667" s="7"/>
      <c r="BM667" s="7"/>
      <c r="BN667" s="7"/>
      <c r="BO667" s="7"/>
      <c r="BP667" s="7"/>
    </row>
    <row r="668" spans="2:72" ht="18" customHeight="1" x14ac:dyDescent="0.4">
      <c r="C668" s="41" t="s">
        <v>280</v>
      </c>
      <c r="D668" s="42"/>
      <c r="E668" s="42"/>
      <c r="F668" s="42"/>
      <c r="G668" s="43"/>
      <c r="H668" s="6">
        <v>184</v>
      </c>
      <c r="I668" s="17">
        <f t="shared" si="135"/>
        <v>0.43091334894613581</v>
      </c>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c r="AU668" s="7"/>
      <c r="AV668" s="7"/>
      <c r="AW668" s="7"/>
      <c r="AX668" s="7"/>
      <c r="AY668" s="7"/>
      <c r="AZ668" s="7"/>
      <c r="BA668" s="7"/>
      <c r="BB668" s="7"/>
      <c r="BC668" s="7"/>
      <c r="BD668" s="7"/>
      <c r="BE668" s="7"/>
      <c r="BF668" s="7"/>
      <c r="BG668" s="7"/>
      <c r="BH668" s="7"/>
      <c r="BI668" s="7"/>
      <c r="BJ668" s="7"/>
      <c r="BK668" s="7"/>
      <c r="BL668" s="7"/>
      <c r="BM668" s="7"/>
      <c r="BN668" s="7"/>
      <c r="BO668" s="7"/>
      <c r="BP668" s="7"/>
    </row>
    <row r="669" spans="2:72" ht="18" customHeight="1" x14ac:dyDescent="0.4">
      <c r="C669" s="41" t="s">
        <v>281</v>
      </c>
      <c r="D669" s="42"/>
      <c r="E669" s="42"/>
      <c r="F669" s="42"/>
      <c r="G669" s="43"/>
      <c r="H669" s="6">
        <v>45</v>
      </c>
      <c r="I669" s="17">
        <f t="shared" si="135"/>
        <v>0.1053864168618267</v>
      </c>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c r="AU669" s="7"/>
      <c r="AV669" s="7"/>
      <c r="AW669" s="7"/>
      <c r="AX669" s="7"/>
      <c r="AY669" s="7"/>
      <c r="AZ669" s="7"/>
      <c r="BA669" s="7"/>
      <c r="BB669" s="7"/>
      <c r="BC669" s="7"/>
      <c r="BD669" s="7"/>
      <c r="BE669" s="7"/>
      <c r="BF669" s="7"/>
      <c r="BG669" s="7"/>
      <c r="BH669" s="7"/>
      <c r="BI669" s="7"/>
      <c r="BJ669" s="7"/>
      <c r="BK669" s="7"/>
      <c r="BL669" s="7"/>
      <c r="BM669" s="7"/>
      <c r="BN669" s="7"/>
      <c r="BO669" s="7"/>
      <c r="BP669" s="7"/>
    </row>
    <row r="670" spans="2:72" ht="18" customHeight="1" x14ac:dyDescent="0.4">
      <c r="C670" s="41" t="s">
        <v>282</v>
      </c>
      <c r="D670" s="42"/>
      <c r="E670" s="42"/>
      <c r="F670" s="42"/>
      <c r="G670" s="43"/>
      <c r="H670" s="6">
        <v>10</v>
      </c>
      <c r="I670" s="17">
        <f t="shared" si="135"/>
        <v>2.3419203747072601E-2</v>
      </c>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c r="AU670" s="7"/>
      <c r="AV670" s="7"/>
      <c r="AW670" s="7"/>
      <c r="AX670" s="7"/>
      <c r="AY670" s="7"/>
      <c r="AZ670" s="7"/>
      <c r="BA670" s="7"/>
      <c r="BB670" s="7"/>
      <c r="BC670" s="7"/>
      <c r="BD670" s="7"/>
      <c r="BE670" s="7"/>
      <c r="BF670" s="7"/>
      <c r="BG670" s="7"/>
      <c r="BH670" s="7"/>
      <c r="BI670" s="7"/>
      <c r="BJ670" s="7"/>
      <c r="BK670" s="7"/>
      <c r="BL670" s="7"/>
      <c r="BM670" s="7"/>
      <c r="BN670" s="7"/>
      <c r="BO670" s="7"/>
      <c r="BP670" s="7"/>
    </row>
    <row r="671" spans="2:72" ht="18" customHeight="1" x14ac:dyDescent="0.4">
      <c r="C671" s="41" t="s">
        <v>283</v>
      </c>
      <c r="D671" s="42"/>
      <c r="E671" s="42"/>
      <c r="F671" s="42"/>
      <c r="G671" s="43"/>
      <c r="H671" s="6">
        <v>22</v>
      </c>
      <c r="I671" s="17">
        <f t="shared" si="135"/>
        <v>5.1522248243559721E-2</v>
      </c>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c r="AU671" s="7"/>
      <c r="AV671" s="7"/>
      <c r="AW671" s="7"/>
      <c r="AX671" s="7"/>
      <c r="AY671" s="7"/>
      <c r="AZ671" s="7"/>
      <c r="BA671" s="7"/>
      <c r="BB671" s="7"/>
      <c r="BC671" s="7"/>
      <c r="BD671" s="7"/>
      <c r="BE671" s="7"/>
      <c r="BF671" s="7"/>
      <c r="BG671" s="7"/>
      <c r="BH671" s="7"/>
      <c r="BI671" s="7"/>
      <c r="BJ671" s="7"/>
      <c r="BK671" s="7"/>
      <c r="BL671" s="7"/>
      <c r="BM671" s="7"/>
      <c r="BN671" s="7"/>
      <c r="BO671" s="7"/>
      <c r="BP671" s="7"/>
    </row>
    <row r="672" spans="2:72" ht="18" customHeight="1" x14ac:dyDescent="0.4">
      <c r="C672" s="41" t="s">
        <v>284</v>
      </c>
      <c r="D672" s="42"/>
      <c r="E672" s="42"/>
      <c r="F672" s="42"/>
      <c r="G672" s="43"/>
      <c r="H672" s="6">
        <v>53</v>
      </c>
      <c r="I672" s="17">
        <f t="shared" si="135"/>
        <v>0.12412177985948478</v>
      </c>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c r="AU672" s="7"/>
      <c r="AV672" s="7"/>
      <c r="AW672" s="7"/>
      <c r="AX672" s="7"/>
      <c r="AY672" s="7"/>
      <c r="AZ672" s="7"/>
      <c r="BA672" s="7"/>
      <c r="BB672" s="7"/>
      <c r="BC672" s="7"/>
      <c r="BD672" s="7"/>
      <c r="BE672" s="7"/>
      <c r="BF672" s="7"/>
      <c r="BG672" s="7"/>
      <c r="BH672" s="7"/>
      <c r="BI672" s="7"/>
      <c r="BJ672" s="7"/>
      <c r="BK672" s="7"/>
      <c r="BL672" s="7"/>
      <c r="BM672" s="7"/>
      <c r="BN672" s="7"/>
      <c r="BO672" s="7"/>
      <c r="BP672" s="7"/>
    </row>
    <row r="673" spans="2:70" ht="18" customHeight="1" x14ac:dyDescent="0.4">
      <c r="C673" s="41" t="s">
        <v>285</v>
      </c>
      <c r="D673" s="42"/>
      <c r="E673" s="42"/>
      <c r="F673" s="42"/>
      <c r="G673" s="43"/>
      <c r="H673" s="6">
        <v>131</v>
      </c>
      <c r="I673" s="17">
        <f t="shared" si="135"/>
        <v>0.30679156908665106</v>
      </c>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c r="AU673" s="7"/>
      <c r="AV673" s="7"/>
      <c r="AW673" s="7"/>
      <c r="AX673" s="7"/>
      <c r="AY673" s="7"/>
      <c r="AZ673" s="7"/>
      <c r="BA673" s="7"/>
      <c r="BB673" s="7"/>
      <c r="BC673" s="7"/>
      <c r="BD673" s="7"/>
      <c r="BE673" s="7"/>
      <c r="BF673" s="7"/>
      <c r="BG673" s="7"/>
      <c r="BH673" s="7"/>
      <c r="BI673" s="7"/>
      <c r="BJ673" s="7"/>
      <c r="BK673" s="7"/>
      <c r="BL673" s="7"/>
      <c r="BM673" s="7"/>
      <c r="BN673" s="7"/>
      <c r="BO673" s="7"/>
      <c r="BP673" s="7"/>
    </row>
    <row r="674" spans="2:70" ht="18" customHeight="1" x14ac:dyDescent="0.4">
      <c r="C674" s="41" t="s">
        <v>286</v>
      </c>
      <c r="D674" s="42"/>
      <c r="E674" s="42"/>
      <c r="F674" s="42"/>
      <c r="G674" s="43"/>
      <c r="H674" s="6">
        <v>23</v>
      </c>
      <c r="I674" s="17">
        <f t="shared" si="135"/>
        <v>5.3864168618266976E-2</v>
      </c>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c r="AU674" s="7"/>
      <c r="AV674" s="7"/>
      <c r="AW674" s="7"/>
      <c r="AX674" s="7"/>
      <c r="AY674" s="7"/>
      <c r="AZ674" s="7"/>
      <c r="BA674" s="7"/>
      <c r="BB674" s="7"/>
      <c r="BC674" s="7"/>
      <c r="BD674" s="7"/>
      <c r="BE674" s="7"/>
      <c r="BF674" s="7"/>
      <c r="BG674" s="7"/>
      <c r="BH674" s="7"/>
      <c r="BI674" s="7"/>
      <c r="BJ674" s="7"/>
      <c r="BK674" s="7"/>
      <c r="BL674" s="7"/>
      <c r="BM674" s="7"/>
      <c r="BN674" s="7"/>
      <c r="BO674" s="7"/>
      <c r="BP674" s="7"/>
    </row>
    <row r="675" spans="2:70" ht="18" customHeight="1" x14ac:dyDescent="0.4">
      <c r="C675" s="41" t="s">
        <v>287</v>
      </c>
      <c r="D675" s="42"/>
      <c r="E675" s="42"/>
      <c r="F675" s="42"/>
      <c r="G675" s="43"/>
      <c r="H675" s="6">
        <v>5</v>
      </c>
      <c r="I675" s="17">
        <f t="shared" si="135"/>
        <v>1.1709601873536301E-2</v>
      </c>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c r="AU675" s="7"/>
      <c r="AV675" s="7"/>
      <c r="AW675" s="7"/>
      <c r="AX675" s="7"/>
      <c r="AY675" s="7"/>
      <c r="AZ675" s="7"/>
      <c r="BA675" s="7"/>
      <c r="BB675" s="7"/>
      <c r="BC675" s="7"/>
      <c r="BD675" s="7"/>
      <c r="BE675" s="7"/>
      <c r="BF675" s="7"/>
      <c r="BG675" s="7"/>
      <c r="BH675" s="7"/>
      <c r="BI675" s="7"/>
      <c r="BJ675" s="7"/>
      <c r="BK675" s="7"/>
      <c r="BL675" s="7"/>
      <c r="BM675" s="7"/>
      <c r="BN675" s="7"/>
      <c r="BO675" s="7"/>
      <c r="BP675" s="7"/>
    </row>
    <row r="676" spans="2:70" ht="18" customHeight="1" x14ac:dyDescent="0.4">
      <c r="C676" s="41" t="s">
        <v>277</v>
      </c>
      <c r="D676" s="42"/>
      <c r="E676" s="42"/>
      <c r="F676" s="42"/>
      <c r="G676" s="43"/>
      <c r="H676" s="6">
        <v>2</v>
      </c>
      <c r="I676" s="17">
        <f t="shared" si="135"/>
        <v>4.6838407494145199E-3</v>
      </c>
      <c r="J676" s="10"/>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c r="AU676" s="7"/>
      <c r="AV676" s="7"/>
      <c r="AW676" s="7"/>
      <c r="AX676" s="7"/>
      <c r="AY676" s="7"/>
      <c r="AZ676" s="7"/>
      <c r="BA676" s="7"/>
      <c r="BB676" s="7"/>
      <c r="BC676" s="7"/>
      <c r="BD676" s="7"/>
      <c r="BE676" s="7"/>
      <c r="BF676" s="7"/>
      <c r="BG676" s="7"/>
      <c r="BH676" s="7"/>
      <c r="BI676" s="7"/>
      <c r="BJ676" s="7"/>
      <c r="BK676" s="7"/>
      <c r="BL676" s="7"/>
      <c r="BM676" s="7"/>
      <c r="BN676" s="7"/>
      <c r="BO676" s="7"/>
      <c r="BP676" s="7"/>
    </row>
    <row r="677" spans="2:70" ht="18" customHeight="1" x14ac:dyDescent="0.4">
      <c r="H677" s="9">
        <f>SUM(H666:H676)</f>
        <v>1051</v>
      </c>
    </row>
    <row r="678" spans="2:70" ht="18" customHeight="1" x14ac:dyDescent="0.4">
      <c r="I678" s="9"/>
    </row>
    <row r="680" spans="2:70" ht="18" customHeight="1" x14ac:dyDescent="0.4">
      <c r="B680" s="40" t="s">
        <v>395</v>
      </c>
    </row>
    <row r="681" spans="2:70" ht="18" customHeight="1" x14ac:dyDescent="0.4">
      <c r="B681" s="2" t="s">
        <v>324</v>
      </c>
    </row>
    <row r="682" spans="2:70" ht="18" customHeight="1" x14ac:dyDescent="0.4">
      <c r="C682" s="44"/>
      <c r="D682" s="42"/>
      <c r="E682" s="42"/>
      <c r="F682" s="42"/>
      <c r="G682" s="42"/>
      <c r="H682" s="42"/>
      <c r="I682" s="43"/>
      <c r="J682" s="13" t="s">
        <v>0</v>
      </c>
      <c r="K682" s="4"/>
      <c r="L682" s="4"/>
      <c r="M682" s="4"/>
      <c r="N682" s="4"/>
      <c r="O682" s="4"/>
      <c r="P682" s="4"/>
      <c r="Q682" s="4"/>
      <c r="R682" s="4"/>
      <c r="S682" s="4"/>
      <c r="T682" s="4"/>
      <c r="U682" s="4"/>
    </row>
    <row r="683" spans="2:70" ht="18" customHeight="1" x14ac:dyDescent="0.4">
      <c r="C683" s="41" t="s">
        <v>209</v>
      </c>
      <c r="D683" s="42"/>
      <c r="E683" s="42"/>
      <c r="F683" s="42"/>
      <c r="G683" s="42"/>
      <c r="H683" s="42"/>
      <c r="I683" s="43"/>
      <c r="J683" s="6">
        <v>789</v>
      </c>
      <c r="K683" s="17">
        <f>J683/2060</f>
        <v>0.38300970873786405</v>
      </c>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c r="AU683" s="7"/>
      <c r="AV683" s="7"/>
      <c r="AW683" s="7"/>
      <c r="AX683" s="7"/>
      <c r="AY683" s="7"/>
      <c r="AZ683" s="7"/>
      <c r="BA683" s="7"/>
      <c r="BB683" s="7"/>
      <c r="BC683" s="7"/>
      <c r="BD683" s="7"/>
      <c r="BE683" s="7"/>
      <c r="BF683" s="7"/>
      <c r="BG683" s="7"/>
      <c r="BH683" s="7"/>
      <c r="BI683" s="7"/>
      <c r="BJ683" s="7"/>
      <c r="BK683" s="7"/>
      <c r="BL683" s="7"/>
      <c r="BM683" s="7"/>
      <c r="BN683" s="7"/>
      <c r="BO683" s="7"/>
      <c r="BP683" s="7"/>
      <c r="BQ683" s="7"/>
      <c r="BR683" s="7"/>
    </row>
    <row r="684" spans="2:70" ht="18" customHeight="1" x14ac:dyDescent="0.4">
      <c r="C684" s="41" t="s">
        <v>210</v>
      </c>
      <c r="D684" s="42"/>
      <c r="E684" s="42"/>
      <c r="F684" s="42"/>
      <c r="G684" s="42"/>
      <c r="H684" s="42"/>
      <c r="I684" s="43"/>
      <c r="J684" s="6">
        <v>1305</v>
      </c>
      <c r="K684" s="17">
        <f t="shared" ref="K684:K689" si="136">J684/2060</f>
        <v>0.63349514563106801</v>
      </c>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c r="AU684" s="7"/>
      <c r="AV684" s="7"/>
      <c r="AW684" s="7"/>
      <c r="AX684" s="7"/>
      <c r="AY684" s="7"/>
      <c r="AZ684" s="7"/>
      <c r="BA684" s="7"/>
      <c r="BB684" s="7"/>
      <c r="BC684" s="7"/>
      <c r="BD684" s="7"/>
      <c r="BE684" s="7"/>
      <c r="BF684" s="7"/>
      <c r="BG684" s="7"/>
      <c r="BH684" s="7"/>
      <c r="BI684" s="7"/>
      <c r="BJ684" s="7"/>
      <c r="BK684" s="7"/>
      <c r="BL684" s="7"/>
      <c r="BM684" s="7"/>
      <c r="BN684" s="7"/>
      <c r="BO684" s="7"/>
      <c r="BP684" s="7"/>
      <c r="BQ684" s="7"/>
      <c r="BR684" s="7"/>
    </row>
    <row r="685" spans="2:70" ht="18" customHeight="1" x14ac:dyDescent="0.4">
      <c r="C685" s="41" t="s">
        <v>211</v>
      </c>
      <c r="D685" s="42"/>
      <c r="E685" s="42"/>
      <c r="F685" s="42"/>
      <c r="G685" s="42"/>
      <c r="H685" s="42"/>
      <c r="I685" s="43"/>
      <c r="J685" s="6">
        <v>1012</v>
      </c>
      <c r="K685" s="17">
        <f t="shared" si="136"/>
        <v>0.49126213592233009</v>
      </c>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c r="AU685" s="7"/>
      <c r="AV685" s="7"/>
      <c r="AW685" s="7"/>
      <c r="AX685" s="7"/>
      <c r="AY685" s="7"/>
      <c r="AZ685" s="7"/>
      <c r="BA685" s="7"/>
      <c r="BB685" s="7"/>
      <c r="BC685" s="7"/>
      <c r="BD685" s="7"/>
      <c r="BE685" s="7"/>
      <c r="BF685" s="7"/>
      <c r="BG685" s="7"/>
      <c r="BH685" s="7"/>
      <c r="BI685" s="7"/>
      <c r="BJ685" s="7"/>
      <c r="BK685" s="7"/>
      <c r="BL685" s="7"/>
      <c r="BM685" s="7"/>
      <c r="BN685" s="7"/>
      <c r="BO685" s="7"/>
      <c r="BP685" s="7"/>
      <c r="BQ685" s="7"/>
      <c r="BR685" s="7"/>
    </row>
    <row r="686" spans="2:70" ht="18" customHeight="1" x14ac:dyDescent="0.4">
      <c r="C686" s="41" t="s">
        <v>212</v>
      </c>
      <c r="D686" s="42"/>
      <c r="E686" s="42"/>
      <c r="F686" s="42"/>
      <c r="G686" s="42"/>
      <c r="H686" s="42"/>
      <c r="I686" s="43"/>
      <c r="J686" s="6">
        <v>818</v>
      </c>
      <c r="K686" s="17">
        <f t="shared" si="136"/>
        <v>0.3970873786407767</v>
      </c>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c r="AU686" s="7"/>
      <c r="AV686" s="7"/>
      <c r="AW686" s="7"/>
      <c r="AX686" s="7"/>
      <c r="AY686" s="7"/>
      <c r="AZ686" s="7"/>
      <c r="BA686" s="7"/>
      <c r="BB686" s="7"/>
      <c r="BC686" s="7"/>
      <c r="BD686" s="7"/>
      <c r="BE686" s="7"/>
      <c r="BF686" s="7"/>
      <c r="BG686" s="7"/>
      <c r="BH686" s="7"/>
      <c r="BI686" s="7"/>
      <c r="BJ686" s="7"/>
      <c r="BK686" s="7"/>
      <c r="BL686" s="7"/>
      <c r="BM686" s="7"/>
      <c r="BN686" s="7"/>
      <c r="BO686" s="7"/>
      <c r="BP686" s="7"/>
      <c r="BQ686" s="7"/>
      <c r="BR686" s="7"/>
    </row>
    <row r="687" spans="2:70" ht="18" customHeight="1" x14ac:dyDescent="0.4">
      <c r="C687" s="41" t="s">
        <v>213</v>
      </c>
      <c r="D687" s="42"/>
      <c r="E687" s="42"/>
      <c r="F687" s="42"/>
      <c r="G687" s="42"/>
      <c r="H687" s="42"/>
      <c r="I687" s="43"/>
      <c r="J687" s="6">
        <v>907</v>
      </c>
      <c r="K687" s="17">
        <f t="shared" si="136"/>
        <v>0.44029126213592235</v>
      </c>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c r="AU687" s="7"/>
      <c r="AV687" s="7"/>
      <c r="AW687" s="7"/>
      <c r="AX687" s="7"/>
      <c r="AY687" s="7"/>
      <c r="AZ687" s="7"/>
      <c r="BA687" s="7"/>
      <c r="BB687" s="7"/>
      <c r="BC687" s="7"/>
      <c r="BD687" s="7"/>
      <c r="BE687" s="7"/>
      <c r="BF687" s="7"/>
      <c r="BG687" s="7"/>
      <c r="BH687" s="7"/>
      <c r="BI687" s="7"/>
      <c r="BJ687" s="7"/>
      <c r="BK687" s="7"/>
      <c r="BL687" s="7"/>
      <c r="BM687" s="7"/>
      <c r="BN687" s="7"/>
      <c r="BO687" s="7"/>
      <c r="BP687" s="7"/>
      <c r="BQ687" s="7"/>
      <c r="BR687" s="7"/>
    </row>
    <row r="688" spans="2:70" ht="18" customHeight="1" x14ac:dyDescent="0.4">
      <c r="C688" s="41" t="s">
        <v>214</v>
      </c>
      <c r="D688" s="42"/>
      <c r="E688" s="42"/>
      <c r="F688" s="42"/>
      <c r="G688" s="42"/>
      <c r="H688" s="42"/>
      <c r="I688" s="43"/>
      <c r="J688" s="6">
        <v>992</v>
      </c>
      <c r="K688" s="17">
        <f t="shared" si="136"/>
        <v>0.48155339805825242</v>
      </c>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c r="AV688" s="7"/>
      <c r="AW688" s="7"/>
      <c r="AX688" s="7"/>
      <c r="AY688" s="7"/>
      <c r="AZ688" s="7"/>
      <c r="BA688" s="7"/>
      <c r="BB688" s="7"/>
      <c r="BC688" s="7"/>
      <c r="BD688" s="7"/>
      <c r="BE688" s="7"/>
      <c r="BF688" s="7"/>
      <c r="BG688" s="7"/>
      <c r="BH688" s="7"/>
      <c r="BI688" s="7"/>
      <c r="BJ688" s="7"/>
      <c r="BK688" s="7"/>
      <c r="BL688" s="7"/>
      <c r="BM688" s="7"/>
      <c r="BN688" s="7"/>
      <c r="BO688" s="7"/>
      <c r="BP688" s="7"/>
      <c r="BQ688" s="7"/>
      <c r="BR688" s="7"/>
    </row>
    <row r="689" spans="2:70" ht="18" customHeight="1" x14ac:dyDescent="0.4">
      <c r="C689" s="41" t="s">
        <v>277</v>
      </c>
      <c r="D689" s="42"/>
      <c r="E689" s="42"/>
      <c r="F689" s="42"/>
      <c r="G689" s="42"/>
      <c r="H689" s="42"/>
      <c r="I689" s="43"/>
      <c r="J689" s="6">
        <v>46</v>
      </c>
      <c r="K689" s="17">
        <f t="shared" si="136"/>
        <v>2.2330097087378639E-2</v>
      </c>
      <c r="L689" s="10"/>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c r="AV689" s="7"/>
      <c r="AW689" s="7"/>
      <c r="AX689" s="7"/>
      <c r="AY689" s="7"/>
      <c r="AZ689" s="7"/>
      <c r="BA689" s="7"/>
      <c r="BB689" s="7"/>
      <c r="BC689" s="7"/>
      <c r="BD689" s="7"/>
      <c r="BE689" s="7"/>
      <c r="BF689" s="7"/>
      <c r="BG689" s="7"/>
      <c r="BH689" s="7"/>
      <c r="BI689" s="7"/>
      <c r="BJ689" s="7"/>
      <c r="BK689" s="7"/>
      <c r="BL689" s="7"/>
      <c r="BM689" s="7"/>
      <c r="BN689" s="7"/>
      <c r="BO689" s="7"/>
      <c r="BP689" s="7"/>
      <c r="BQ689" s="7"/>
      <c r="BR689" s="7"/>
    </row>
    <row r="690" spans="2:70" ht="18" customHeight="1" x14ac:dyDescent="0.4">
      <c r="J690" s="9">
        <f>SUM(J683:J689)</f>
        <v>5869</v>
      </c>
    </row>
    <row r="692" spans="2:70" ht="18" customHeight="1" x14ac:dyDescent="0.4">
      <c r="B692" s="2" t="s">
        <v>215</v>
      </c>
    </row>
    <row r="693" spans="2:70" ht="18" customHeight="1" x14ac:dyDescent="0.4">
      <c r="C693" s="2" t="s">
        <v>216</v>
      </c>
    </row>
    <row r="695" spans="2:70" s="8" customFormat="1" ht="18" customHeight="1" x14ac:dyDescent="0.4">
      <c r="B695" s="8" t="s">
        <v>217</v>
      </c>
    </row>
    <row r="696" spans="2:70" ht="18" customHeight="1" x14ac:dyDescent="0.4">
      <c r="C696" s="2" t="s">
        <v>216</v>
      </c>
    </row>
    <row r="699" spans="2:70" ht="18" customHeight="1" x14ac:dyDescent="0.4">
      <c r="B699" s="40" t="s">
        <v>396</v>
      </c>
      <c r="E699" s="11"/>
    </row>
    <row r="700" spans="2:70" ht="18" customHeight="1" x14ac:dyDescent="0.4">
      <c r="B700" s="2" t="s">
        <v>397</v>
      </c>
    </row>
    <row r="701" spans="2:70" ht="18" customHeight="1" x14ac:dyDescent="0.4">
      <c r="B701" s="2" t="s">
        <v>398</v>
      </c>
    </row>
    <row r="702" spans="2:70" ht="32.450000000000003" customHeight="1" x14ac:dyDescent="0.4">
      <c r="C702" s="14"/>
      <c r="D702" s="15" t="s">
        <v>221</v>
      </c>
      <c r="E702" s="15" t="s">
        <v>222</v>
      </c>
      <c r="F702" s="15" t="s">
        <v>223</v>
      </c>
      <c r="G702" s="15" t="s">
        <v>224</v>
      </c>
      <c r="H702" s="15" t="s">
        <v>225</v>
      </c>
      <c r="I702" s="15" t="s">
        <v>226</v>
      </c>
      <c r="J702" s="15" t="s">
        <v>227</v>
      </c>
      <c r="K702" s="15" t="s">
        <v>228</v>
      </c>
      <c r="L702" s="15" t="s">
        <v>229</v>
      </c>
      <c r="M702" s="15" t="s">
        <v>230</v>
      </c>
      <c r="N702" s="15" t="s">
        <v>231</v>
      </c>
      <c r="O702" s="15" t="s">
        <v>232</v>
      </c>
      <c r="P702" s="15" t="s">
        <v>233</v>
      </c>
      <c r="Q702" s="27" t="s">
        <v>45</v>
      </c>
      <c r="R702" s="31" t="s">
        <v>220</v>
      </c>
    </row>
    <row r="703" spans="2:70" ht="18" customHeight="1" x14ac:dyDescent="0.4">
      <c r="C703" s="5" t="s">
        <v>218</v>
      </c>
      <c r="D703" s="6">
        <v>14</v>
      </c>
      <c r="E703" s="6">
        <v>36</v>
      </c>
      <c r="F703" s="6">
        <v>44</v>
      </c>
      <c r="G703" s="6">
        <v>38</v>
      </c>
      <c r="H703" s="6">
        <v>63</v>
      </c>
      <c r="I703" s="6">
        <v>62</v>
      </c>
      <c r="J703" s="6">
        <v>87</v>
      </c>
      <c r="K703" s="6">
        <v>75</v>
      </c>
      <c r="L703" s="6">
        <v>100</v>
      </c>
      <c r="M703" s="6">
        <v>63</v>
      </c>
      <c r="N703" s="6">
        <v>101</v>
      </c>
      <c r="O703" s="6">
        <v>79</v>
      </c>
      <c r="P703" s="6">
        <v>138</v>
      </c>
      <c r="Q703" s="28"/>
      <c r="R703" s="32">
        <f>SUM(D703:Q703)</f>
        <v>900</v>
      </c>
      <c r="S703" s="17">
        <f>R703/2060</f>
        <v>0.43689320388349512</v>
      </c>
    </row>
    <row r="704" spans="2:70" ht="18" customHeight="1" x14ac:dyDescent="0.4">
      <c r="C704" s="5" t="s">
        <v>219</v>
      </c>
      <c r="D704" s="6">
        <v>21</v>
      </c>
      <c r="E704" s="6">
        <v>41</v>
      </c>
      <c r="F704" s="6">
        <v>47</v>
      </c>
      <c r="G704" s="6">
        <v>55</v>
      </c>
      <c r="H704" s="6">
        <v>99</v>
      </c>
      <c r="I704" s="6">
        <v>88</v>
      </c>
      <c r="J704" s="6">
        <v>134</v>
      </c>
      <c r="K704" s="6">
        <v>132</v>
      </c>
      <c r="L704" s="6">
        <v>91</v>
      </c>
      <c r="M704" s="6">
        <v>96</v>
      </c>
      <c r="N704" s="6">
        <v>103</v>
      </c>
      <c r="O704" s="6">
        <v>94</v>
      </c>
      <c r="P704" s="6">
        <v>119</v>
      </c>
      <c r="Q704" s="28"/>
      <c r="R704" s="32">
        <f>SUM(D704:Q704)</f>
        <v>1120</v>
      </c>
      <c r="S704" s="17">
        <f t="shared" ref="S704:S706" si="137">R704/2060</f>
        <v>0.5436893203883495</v>
      </c>
    </row>
    <row r="705" spans="2:23" ht="18" customHeight="1" thickBot="1" x14ac:dyDescent="0.45">
      <c r="C705" s="24" t="s">
        <v>45</v>
      </c>
      <c r="D705" s="19"/>
      <c r="E705" s="19"/>
      <c r="F705" s="19">
        <v>1</v>
      </c>
      <c r="G705" s="19"/>
      <c r="H705" s="19"/>
      <c r="I705" s="19">
        <v>2</v>
      </c>
      <c r="J705" s="19">
        <v>1</v>
      </c>
      <c r="K705" s="19">
        <v>3</v>
      </c>
      <c r="L705" s="19"/>
      <c r="M705" s="19"/>
      <c r="N705" s="19">
        <v>12</v>
      </c>
      <c r="O705" s="19">
        <v>9</v>
      </c>
      <c r="P705" s="19">
        <v>12</v>
      </c>
      <c r="Q705" s="29"/>
      <c r="R705" s="33">
        <f>SUM(D705:Q705)</f>
        <v>40</v>
      </c>
      <c r="S705" s="17">
        <f t="shared" si="137"/>
        <v>1.9417475728155338E-2</v>
      </c>
    </row>
    <row r="706" spans="2:23" ht="18" customHeight="1" thickTop="1" x14ac:dyDescent="0.4">
      <c r="C706" s="25" t="s">
        <v>220</v>
      </c>
      <c r="D706" s="26">
        <f>SUM(D703:D705)</f>
        <v>35</v>
      </c>
      <c r="E706" s="26">
        <f t="shared" ref="E706:P706" si="138">SUM(E703:E705)</f>
        <v>77</v>
      </c>
      <c r="F706" s="26">
        <f t="shared" si="138"/>
        <v>92</v>
      </c>
      <c r="G706" s="26">
        <f t="shared" si="138"/>
        <v>93</v>
      </c>
      <c r="H706" s="26">
        <f t="shared" si="138"/>
        <v>162</v>
      </c>
      <c r="I706" s="26">
        <f t="shared" si="138"/>
        <v>152</v>
      </c>
      <c r="J706" s="26">
        <f t="shared" si="138"/>
        <v>222</v>
      </c>
      <c r="K706" s="26">
        <f t="shared" si="138"/>
        <v>210</v>
      </c>
      <c r="L706" s="26">
        <f t="shared" si="138"/>
        <v>191</v>
      </c>
      <c r="M706" s="26">
        <f t="shared" si="138"/>
        <v>159</v>
      </c>
      <c r="N706" s="26">
        <f t="shared" si="138"/>
        <v>216</v>
      </c>
      <c r="O706" s="26">
        <f t="shared" si="138"/>
        <v>182</v>
      </c>
      <c r="P706" s="26">
        <f t="shared" si="138"/>
        <v>269</v>
      </c>
      <c r="Q706" s="30">
        <f>SUM(Q703:Q705)</f>
        <v>0</v>
      </c>
      <c r="R706" s="34">
        <f>SUM(R703:R705)</f>
        <v>2060</v>
      </c>
      <c r="S706" s="17">
        <f t="shared" si="137"/>
        <v>1</v>
      </c>
    </row>
    <row r="707" spans="2:23" ht="18" customHeight="1" x14ac:dyDescent="0.4">
      <c r="C707" s="22"/>
      <c r="D707" s="23">
        <f>D706/2060</f>
        <v>1.6990291262135922E-2</v>
      </c>
      <c r="E707" s="23">
        <f t="shared" ref="E707:R707" si="139">E706/2060</f>
        <v>3.7378640776699029E-2</v>
      </c>
      <c r="F707" s="23">
        <f t="shared" si="139"/>
        <v>4.4660194174757278E-2</v>
      </c>
      <c r="G707" s="23">
        <f t="shared" si="139"/>
        <v>4.5145631067961163E-2</v>
      </c>
      <c r="H707" s="23">
        <f t="shared" si="139"/>
        <v>7.8640776699029122E-2</v>
      </c>
      <c r="I707" s="23">
        <f t="shared" si="139"/>
        <v>7.3786407766990289E-2</v>
      </c>
      <c r="J707" s="23">
        <f t="shared" si="139"/>
        <v>0.10776699029126213</v>
      </c>
      <c r="K707" s="23">
        <f t="shared" si="139"/>
        <v>0.10194174757281553</v>
      </c>
      <c r="L707" s="23">
        <f t="shared" si="139"/>
        <v>9.2718446601941742E-2</v>
      </c>
      <c r="M707" s="23">
        <f t="shared" si="139"/>
        <v>7.7184466019417475E-2</v>
      </c>
      <c r="N707" s="23">
        <f t="shared" si="139"/>
        <v>0.10485436893203884</v>
      </c>
      <c r="O707" s="23">
        <f t="shared" si="139"/>
        <v>8.8349514563106801E-2</v>
      </c>
      <c r="P707" s="23">
        <f t="shared" si="139"/>
        <v>0.13058252427184466</v>
      </c>
      <c r="Q707" s="23">
        <f t="shared" si="139"/>
        <v>0</v>
      </c>
      <c r="R707" s="23">
        <f t="shared" si="139"/>
        <v>1</v>
      </c>
      <c r="S707" s="17"/>
    </row>
    <row r="709" spans="2:23" ht="18" customHeight="1" x14ac:dyDescent="0.4">
      <c r="B709" s="2" t="s">
        <v>325</v>
      </c>
    </row>
    <row r="710" spans="2:23" ht="32.450000000000003" customHeight="1" x14ac:dyDescent="0.4">
      <c r="C710" s="14"/>
      <c r="D710" s="15" t="s">
        <v>246</v>
      </c>
      <c r="E710" s="15" t="s">
        <v>241</v>
      </c>
      <c r="F710" s="15" t="s">
        <v>250</v>
      </c>
      <c r="G710" s="15" t="s">
        <v>242</v>
      </c>
      <c r="H710" s="15" t="s">
        <v>235</v>
      </c>
      <c r="I710" s="15" t="s">
        <v>243</v>
      </c>
      <c r="J710" s="15" t="s">
        <v>239</v>
      </c>
      <c r="K710" s="15" t="s">
        <v>244</v>
      </c>
      <c r="L710" s="15" t="s">
        <v>249</v>
      </c>
      <c r="M710" s="15" t="s">
        <v>251</v>
      </c>
      <c r="N710" s="15" t="s">
        <v>247</v>
      </c>
      <c r="O710" s="15" t="s">
        <v>234</v>
      </c>
      <c r="P710" s="15" t="s">
        <v>248</v>
      </c>
      <c r="Q710" s="15" t="s">
        <v>237</v>
      </c>
      <c r="R710" s="15" t="s">
        <v>236</v>
      </c>
      <c r="S710" s="15" t="s">
        <v>240</v>
      </c>
      <c r="T710" s="15" t="s">
        <v>245</v>
      </c>
      <c r="U710" s="15" t="s">
        <v>238</v>
      </c>
      <c r="V710" s="27" t="s">
        <v>45</v>
      </c>
      <c r="W710" s="31" t="s">
        <v>220</v>
      </c>
    </row>
    <row r="711" spans="2:23" ht="18" customHeight="1" x14ac:dyDescent="0.4">
      <c r="C711" s="12" t="s">
        <v>218</v>
      </c>
      <c r="D711" s="6">
        <v>74</v>
      </c>
      <c r="E711" s="6">
        <v>55</v>
      </c>
      <c r="F711" s="6">
        <v>33</v>
      </c>
      <c r="G711" s="6">
        <v>39</v>
      </c>
      <c r="H711" s="6">
        <v>45</v>
      </c>
      <c r="I711" s="6">
        <v>62</v>
      </c>
      <c r="J711" s="6">
        <v>41</v>
      </c>
      <c r="K711" s="6">
        <v>67</v>
      </c>
      <c r="L711" s="6">
        <v>30</v>
      </c>
      <c r="M711" s="6">
        <v>26</v>
      </c>
      <c r="N711" s="6">
        <v>62</v>
      </c>
      <c r="O711" s="6">
        <v>61</v>
      </c>
      <c r="P711" s="6">
        <v>82</v>
      </c>
      <c r="Q711" s="6">
        <v>35</v>
      </c>
      <c r="R711" s="6">
        <v>26</v>
      </c>
      <c r="S711" s="6">
        <v>69</v>
      </c>
      <c r="T711" s="6">
        <v>44</v>
      </c>
      <c r="U711" s="6">
        <v>48</v>
      </c>
      <c r="V711" s="28">
        <v>1</v>
      </c>
      <c r="W711" s="32">
        <f>SUM(D711:V711)</f>
        <v>900</v>
      </c>
    </row>
    <row r="712" spans="2:23" ht="18" customHeight="1" x14ac:dyDescent="0.4">
      <c r="C712" s="35" t="s">
        <v>219</v>
      </c>
      <c r="D712" s="19">
        <v>99</v>
      </c>
      <c r="E712" s="19">
        <v>97</v>
      </c>
      <c r="F712" s="19">
        <v>47</v>
      </c>
      <c r="G712" s="19">
        <v>48</v>
      </c>
      <c r="H712" s="19">
        <v>65</v>
      </c>
      <c r="I712" s="19">
        <v>69</v>
      </c>
      <c r="J712" s="19">
        <v>62</v>
      </c>
      <c r="K712" s="19">
        <v>104</v>
      </c>
      <c r="L712" s="19">
        <v>41</v>
      </c>
      <c r="M712" s="19">
        <v>32</v>
      </c>
      <c r="N712" s="19">
        <v>55</v>
      </c>
      <c r="O712" s="19">
        <v>66</v>
      </c>
      <c r="P712" s="19">
        <v>76</v>
      </c>
      <c r="Q712" s="19">
        <v>48</v>
      </c>
      <c r="R712" s="19">
        <v>24</v>
      </c>
      <c r="S712" s="19">
        <v>61</v>
      </c>
      <c r="T712" s="19">
        <v>58</v>
      </c>
      <c r="U712" s="19">
        <v>66</v>
      </c>
      <c r="V712" s="29">
        <v>2</v>
      </c>
      <c r="W712" s="33">
        <f>SUM(D712:V712)</f>
        <v>1120</v>
      </c>
    </row>
    <row r="713" spans="2:23" ht="18" customHeight="1" thickBot="1" x14ac:dyDescent="0.45">
      <c r="C713" s="35" t="s">
        <v>45</v>
      </c>
      <c r="D713" s="19">
        <v>1</v>
      </c>
      <c r="E713" s="19">
        <v>1</v>
      </c>
      <c r="F713" s="19">
        <v>4</v>
      </c>
      <c r="G713" s="19">
        <v>3</v>
      </c>
      <c r="H713" s="19">
        <v>5</v>
      </c>
      <c r="I713" s="19">
        <v>1</v>
      </c>
      <c r="J713" s="19">
        <v>1</v>
      </c>
      <c r="K713" s="19">
        <v>6</v>
      </c>
      <c r="L713" s="19">
        <v>1</v>
      </c>
      <c r="M713" s="19">
        <v>4</v>
      </c>
      <c r="N713" s="19"/>
      <c r="O713" s="19"/>
      <c r="P713" s="19">
        <v>4</v>
      </c>
      <c r="Q713" s="19"/>
      <c r="R713" s="19">
        <v>2</v>
      </c>
      <c r="S713" s="19">
        <v>4</v>
      </c>
      <c r="T713" s="19"/>
      <c r="U713" s="19">
        <v>3</v>
      </c>
      <c r="V713" s="29"/>
      <c r="W713" s="33">
        <f>SUM(D713:V713)</f>
        <v>40</v>
      </c>
    </row>
    <row r="714" spans="2:23" ht="18" customHeight="1" thickTop="1" x14ac:dyDescent="0.4">
      <c r="C714" s="36" t="s">
        <v>220</v>
      </c>
      <c r="D714" s="26">
        <f>SUM(D711:D713)</f>
        <v>174</v>
      </c>
      <c r="E714" s="26">
        <f t="shared" ref="E714:U714" si="140">SUM(E711:E713)</f>
        <v>153</v>
      </c>
      <c r="F714" s="26">
        <f t="shared" si="140"/>
        <v>84</v>
      </c>
      <c r="G714" s="26">
        <f t="shared" si="140"/>
        <v>90</v>
      </c>
      <c r="H714" s="26">
        <f t="shared" si="140"/>
        <v>115</v>
      </c>
      <c r="I714" s="26">
        <f t="shared" si="140"/>
        <v>132</v>
      </c>
      <c r="J714" s="26">
        <f t="shared" si="140"/>
        <v>104</v>
      </c>
      <c r="K714" s="26">
        <f t="shared" si="140"/>
        <v>177</v>
      </c>
      <c r="L714" s="26">
        <f t="shared" si="140"/>
        <v>72</v>
      </c>
      <c r="M714" s="26">
        <f t="shared" si="140"/>
        <v>62</v>
      </c>
      <c r="N714" s="26">
        <f t="shared" si="140"/>
        <v>117</v>
      </c>
      <c r="O714" s="26">
        <f t="shared" si="140"/>
        <v>127</v>
      </c>
      <c r="P714" s="26">
        <f t="shared" si="140"/>
        <v>162</v>
      </c>
      <c r="Q714" s="26">
        <f t="shared" si="140"/>
        <v>83</v>
      </c>
      <c r="R714" s="26">
        <f t="shared" si="140"/>
        <v>52</v>
      </c>
      <c r="S714" s="26">
        <f t="shared" si="140"/>
        <v>134</v>
      </c>
      <c r="T714" s="26">
        <f t="shared" si="140"/>
        <v>102</v>
      </c>
      <c r="U714" s="26">
        <f t="shared" si="140"/>
        <v>117</v>
      </c>
      <c r="V714" s="30">
        <f>SUM(V711:V713)</f>
        <v>3</v>
      </c>
      <c r="W714" s="34">
        <f>SUM(W711:W713)</f>
        <v>2060</v>
      </c>
    </row>
    <row r="715" spans="2:23" ht="18" customHeight="1" x14ac:dyDescent="0.4">
      <c r="C715" s="37"/>
      <c r="D715" s="23">
        <f>D714/2060</f>
        <v>8.4466019417475724E-2</v>
      </c>
      <c r="E715" s="23">
        <f t="shared" ref="E715:W715" si="141">E714/2060</f>
        <v>7.4271844660194181E-2</v>
      </c>
      <c r="F715" s="23">
        <f t="shared" si="141"/>
        <v>4.0776699029126215E-2</v>
      </c>
      <c r="G715" s="23">
        <f t="shared" si="141"/>
        <v>4.3689320388349516E-2</v>
      </c>
      <c r="H715" s="23">
        <f t="shared" si="141"/>
        <v>5.5825242718446605E-2</v>
      </c>
      <c r="I715" s="23">
        <f t="shared" si="141"/>
        <v>6.4077669902912623E-2</v>
      </c>
      <c r="J715" s="23">
        <f t="shared" si="141"/>
        <v>5.0485436893203881E-2</v>
      </c>
      <c r="K715" s="23">
        <f t="shared" si="141"/>
        <v>8.5922330097087385E-2</v>
      </c>
      <c r="L715" s="23">
        <f t="shared" si="141"/>
        <v>3.4951456310679613E-2</v>
      </c>
      <c r="M715" s="23">
        <f t="shared" si="141"/>
        <v>3.0097087378640777E-2</v>
      </c>
      <c r="N715" s="23">
        <f t="shared" si="141"/>
        <v>5.6796116504854367E-2</v>
      </c>
      <c r="O715" s="23">
        <f t="shared" si="141"/>
        <v>6.1650485436893207E-2</v>
      </c>
      <c r="P715" s="23">
        <f t="shared" si="141"/>
        <v>7.8640776699029122E-2</v>
      </c>
      <c r="Q715" s="23">
        <f t="shared" si="141"/>
        <v>4.029126213592233E-2</v>
      </c>
      <c r="R715" s="23">
        <f t="shared" si="141"/>
        <v>2.524271844660194E-2</v>
      </c>
      <c r="S715" s="23">
        <f t="shared" si="141"/>
        <v>6.5048543689320393E-2</v>
      </c>
      <c r="T715" s="23">
        <f t="shared" si="141"/>
        <v>4.9514563106796118E-2</v>
      </c>
      <c r="U715" s="23">
        <f t="shared" si="141"/>
        <v>5.6796116504854367E-2</v>
      </c>
      <c r="V715" s="23">
        <f t="shared" si="141"/>
        <v>1.4563106796116505E-3</v>
      </c>
      <c r="W715" s="23">
        <f t="shared" si="141"/>
        <v>1</v>
      </c>
    </row>
    <row r="717" spans="2:23" ht="18" customHeight="1" x14ac:dyDescent="0.4">
      <c r="B717" s="2" t="s">
        <v>326</v>
      </c>
    </row>
    <row r="718" spans="2:23" ht="18" customHeight="1" x14ac:dyDescent="0.4">
      <c r="C718" s="51"/>
      <c r="D718" s="42"/>
      <c r="E718" s="43"/>
      <c r="F718" s="16" t="s">
        <v>0</v>
      </c>
    </row>
    <row r="719" spans="2:23" ht="18" customHeight="1" x14ac:dyDescent="0.4">
      <c r="C719" s="41" t="s">
        <v>252</v>
      </c>
      <c r="D719" s="42"/>
      <c r="E719" s="43"/>
      <c r="F719" s="6">
        <v>1428</v>
      </c>
      <c r="G719" s="17">
        <f>F719/2060</f>
        <v>0.69320388349514561</v>
      </c>
    </row>
    <row r="720" spans="2:23" ht="18" customHeight="1" x14ac:dyDescent="0.4">
      <c r="C720" s="41" t="s">
        <v>253</v>
      </c>
      <c r="D720" s="42"/>
      <c r="E720" s="43"/>
      <c r="F720" s="6">
        <v>238</v>
      </c>
      <c r="G720" s="17">
        <f t="shared" ref="G720:G722" si="142">F720/2060</f>
        <v>0.11553398058252427</v>
      </c>
    </row>
    <row r="721" spans="2:8" ht="18" customHeight="1" x14ac:dyDescent="0.4">
      <c r="C721" s="41" t="s">
        <v>254</v>
      </c>
      <c r="D721" s="42"/>
      <c r="E721" s="43"/>
      <c r="F721" s="6">
        <v>389</v>
      </c>
      <c r="G721" s="17">
        <f t="shared" si="142"/>
        <v>0.18883495145631068</v>
      </c>
    </row>
    <row r="722" spans="2:8" ht="18" customHeight="1" x14ac:dyDescent="0.4">
      <c r="C722" s="41" t="s">
        <v>151</v>
      </c>
      <c r="D722" s="42"/>
      <c r="E722" s="43"/>
      <c r="F722" s="6">
        <v>5</v>
      </c>
      <c r="G722" s="17">
        <f t="shared" si="142"/>
        <v>2.4271844660194173E-3</v>
      </c>
    </row>
    <row r="723" spans="2:8" ht="18" customHeight="1" x14ac:dyDescent="0.4">
      <c r="F723" s="9">
        <f>SUM(F719:F722)</f>
        <v>2060</v>
      </c>
    </row>
    <row r="724" spans="2:8" ht="18" customHeight="1" x14ac:dyDescent="0.4">
      <c r="B724" s="2" t="s">
        <v>399</v>
      </c>
      <c r="F724" s="9"/>
    </row>
    <row r="725" spans="2:8" ht="18" customHeight="1" x14ac:dyDescent="0.4">
      <c r="B725" s="2" t="s">
        <v>400</v>
      </c>
      <c r="D725" s="11"/>
    </row>
    <row r="726" spans="2:8" ht="18" customHeight="1" x14ac:dyDescent="0.4">
      <c r="C726" s="51"/>
      <c r="D726" s="42"/>
      <c r="E726" s="43"/>
      <c r="F726" s="16" t="s">
        <v>0</v>
      </c>
    </row>
    <row r="727" spans="2:8" ht="18" customHeight="1" x14ac:dyDescent="0.4">
      <c r="C727" s="41" t="s">
        <v>255</v>
      </c>
      <c r="D727" s="42"/>
      <c r="E727" s="43"/>
      <c r="F727" s="3">
        <v>895</v>
      </c>
      <c r="G727" s="17">
        <f>F727/1428</f>
        <v>0.62675070028011204</v>
      </c>
    </row>
    <row r="728" spans="2:8" ht="18" customHeight="1" x14ac:dyDescent="0.4">
      <c r="C728" s="41" t="s">
        <v>256</v>
      </c>
      <c r="D728" s="42"/>
      <c r="E728" s="43"/>
      <c r="F728" s="3">
        <v>530</v>
      </c>
      <c r="G728" s="17">
        <f t="shared" ref="G728:G729" si="143">F728/1428</f>
        <v>0.37114845938375352</v>
      </c>
    </row>
    <row r="729" spans="2:8" ht="18" customHeight="1" x14ac:dyDescent="0.4">
      <c r="C729" s="41" t="s">
        <v>128</v>
      </c>
      <c r="D729" s="42"/>
      <c r="E729" s="43"/>
      <c r="F729" s="3">
        <v>3</v>
      </c>
      <c r="G729" s="17">
        <f t="shared" si="143"/>
        <v>2.1008403361344537E-3</v>
      </c>
    </row>
    <row r="730" spans="2:8" ht="18" customHeight="1" x14ac:dyDescent="0.4">
      <c r="F730" s="1">
        <f>SUM(F727:F729)</f>
        <v>1428</v>
      </c>
    </row>
    <row r="731" spans="2:8" ht="18" customHeight="1" x14ac:dyDescent="0.4">
      <c r="B731" s="2" t="s">
        <v>327</v>
      </c>
    </row>
    <row r="732" spans="2:8" ht="18" customHeight="1" x14ac:dyDescent="0.4">
      <c r="C732" s="51"/>
      <c r="D732" s="42"/>
      <c r="E732" s="42"/>
      <c r="F732" s="43"/>
      <c r="G732" s="16" t="s">
        <v>0</v>
      </c>
    </row>
    <row r="733" spans="2:8" ht="18" customHeight="1" x14ac:dyDescent="0.4">
      <c r="C733" s="41" t="s">
        <v>257</v>
      </c>
      <c r="D733" s="42"/>
      <c r="E733" s="42"/>
      <c r="F733" s="43"/>
      <c r="G733" s="6">
        <v>556</v>
      </c>
      <c r="H733" s="17">
        <f>G733/2060</f>
        <v>0.26990291262135924</v>
      </c>
    </row>
    <row r="734" spans="2:8" ht="18" customHeight="1" x14ac:dyDescent="0.4">
      <c r="C734" s="41" t="s">
        <v>258</v>
      </c>
      <c r="D734" s="42"/>
      <c r="E734" s="42"/>
      <c r="F734" s="43"/>
      <c r="G734" s="6">
        <v>189</v>
      </c>
      <c r="H734" s="17">
        <f t="shared" ref="H734:H745" si="144">G734/2060</f>
        <v>9.1747572815533987E-2</v>
      </c>
    </row>
    <row r="735" spans="2:8" ht="18" customHeight="1" x14ac:dyDescent="0.4">
      <c r="C735" s="41" t="s">
        <v>259</v>
      </c>
      <c r="D735" s="42"/>
      <c r="E735" s="42"/>
      <c r="F735" s="43"/>
      <c r="G735" s="6">
        <v>212</v>
      </c>
      <c r="H735" s="17">
        <f t="shared" si="144"/>
        <v>0.1029126213592233</v>
      </c>
    </row>
    <row r="736" spans="2:8" ht="18" customHeight="1" x14ac:dyDescent="0.4">
      <c r="C736" s="41" t="s">
        <v>260</v>
      </c>
      <c r="D736" s="42"/>
      <c r="E736" s="42"/>
      <c r="F736" s="43"/>
      <c r="G736" s="6">
        <v>105</v>
      </c>
      <c r="H736" s="17">
        <f t="shared" si="144"/>
        <v>5.0970873786407765E-2</v>
      </c>
    </row>
    <row r="737" spans="2:8" ht="18" customHeight="1" x14ac:dyDescent="0.4">
      <c r="C737" s="41" t="s">
        <v>261</v>
      </c>
      <c r="D737" s="42"/>
      <c r="E737" s="42"/>
      <c r="F737" s="43"/>
      <c r="G737" s="6">
        <v>138</v>
      </c>
      <c r="H737" s="17">
        <f t="shared" si="144"/>
        <v>6.6990291262135918E-2</v>
      </c>
    </row>
    <row r="738" spans="2:8" ht="18" customHeight="1" x14ac:dyDescent="0.4">
      <c r="C738" s="41" t="s">
        <v>262</v>
      </c>
      <c r="D738" s="42"/>
      <c r="E738" s="42"/>
      <c r="F738" s="43"/>
      <c r="G738" s="6">
        <v>20</v>
      </c>
      <c r="H738" s="17">
        <f t="shared" si="144"/>
        <v>9.7087378640776691E-3</v>
      </c>
    </row>
    <row r="739" spans="2:8" ht="18" customHeight="1" x14ac:dyDescent="0.4">
      <c r="C739" s="41" t="s">
        <v>263</v>
      </c>
      <c r="D739" s="42"/>
      <c r="E739" s="42"/>
      <c r="F739" s="43"/>
      <c r="G739" s="6">
        <v>157</v>
      </c>
      <c r="H739" s="17">
        <f t="shared" si="144"/>
        <v>7.6213592233009705E-2</v>
      </c>
    </row>
    <row r="740" spans="2:8" ht="18" customHeight="1" x14ac:dyDescent="0.4">
      <c r="C740" s="41" t="s">
        <v>264</v>
      </c>
      <c r="D740" s="42"/>
      <c r="E740" s="42"/>
      <c r="F740" s="43"/>
      <c r="G740" s="6">
        <v>340</v>
      </c>
      <c r="H740" s="17">
        <f t="shared" si="144"/>
        <v>0.1650485436893204</v>
      </c>
    </row>
    <row r="741" spans="2:8" ht="18" customHeight="1" x14ac:dyDescent="0.4">
      <c r="C741" s="41" t="s">
        <v>265</v>
      </c>
      <c r="D741" s="42"/>
      <c r="E741" s="42"/>
      <c r="F741" s="43"/>
      <c r="G741" s="6">
        <v>229</v>
      </c>
      <c r="H741" s="17">
        <f t="shared" si="144"/>
        <v>0.11116504854368932</v>
      </c>
    </row>
    <row r="742" spans="2:8" ht="18" customHeight="1" x14ac:dyDescent="0.4">
      <c r="C742" s="41" t="s">
        <v>266</v>
      </c>
      <c r="D742" s="42"/>
      <c r="E742" s="42"/>
      <c r="F742" s="43"/>
      <c r="G742" s="6">
        <v>87</v>
      </c>
      <c r="H742" s="17">
        <f t="shared" si="144"/>
        <v>4.2233009708737862E-2</v>
      </c>
    </row>
    <row r="743" spans="2:8" ht="18" customHeight="1" x14ac:dyDescent="0.4">
      <c r="C743" s="41" t="s">
        <v>267</v>
      </c>
      <c r="D743" s="42"/>
      <c r="E743" s="42"/>
      <c r="F743" s="43"/>
      <c r="G743" s="6">
        <v>557</v>
      </c>
      <c r="H743" s="17">
        <f t="shared" si="144"/>
        <v>0.27038834951456309</v>
      </c>
    </row>
    <row r="744" spans="2:8" ht="18" customHeight="1" x14ac:dyDescent="0.4">
      <c r="C744" s="41" t="s">
        <v>38</v>
      </c>
      <c r="D744" s="42"/>
      <c r="E744" s="42"/>
      <c r="F744" s="43"/>
      <c r="G744" s="6">
        <v>42</v>
      </c>
      <c r="H744" s="17">
        <f t="shared" si="144"/>
        <v>2.0388349514563107E-2</v>
      </c>
    </row>
    <row r="745" spans="2:8" ht="18" customHeight="1" x14ac:dyDescent="0.4">
      <c r="C745" s="41" t="s">
        <v>186</v>
      </c>
      <c r="D745" s="42"/>
      <c r="E745" s="42"/>
      <c r="F745" s="43"/>
      <c r="G745" s="6">
        <v>68</v>
      </c>
      <c r="H745" s="17">
        <f t="shared" si="144"/>
        <v>3.3009708737864081E-2</v>
      </c>
    </row>
    <row r="746" spans="2:8" ht="18" customHeight="1" x14ac:dyDescent="0.4">
      <c r="G746" s="9">
        <f>SUM(G733:G745)</f>
        <v>2700</v>
      </c>
    </row>
    <row r="747" spans="2:8" ht="18" customHeight="1" x14ac:dyDescent="0.4">
      <c r="B747" s="2" t="s">
        <v>328</v>
      </c>
    </row>
    <row r="748" spans="2:8" ht="18" customHeight="1" x14ac:dyDescent="0.4">
      <c r="C748" s="51"/>
      <c r="D748" s="42"/>
      <c r="E748" s="42"/>
      <c r="F748" s="43"/>
      <c r="G748" s="16" t="s">
        <v>0</v>
      </c>
    </row>
    <row r="749" spans="2:8" ht="18" customHeight="1" x14ac:dyDescent="0.4">
      <c r="C749" s="41" t="s">
        <v>268</v>
      </c>
      <c r="D749" s="42"/>
      <c r="E749" s="42"/>
      <c r="F749" s="43"/>
      <c r="G749" s="6">
        <v>206</v>
      </c>
      <c r="H749" s="17">
        <f>G749/2060</f>
        <v>0.1</v>
      </c>
    </row>
    <row r="750" spans="2:8" ht="18" customHeight="1" x14ac:dyDescent="0.4">
      <c r="C750" s="41" t="s">
        <v>269</v>
      </c>
      <c r="D750" s="42"/>
      <c r="E750" s="42"/>
      <c r="F750" s="43"/>
      <c r="G750" s="6">
        <v>563</v>
      </c>
      <c r="H750" s="17">
        <f t="shared" ref="H750:H754" si="145">G750/2060</f>
        <v>0.27330097087378641</v>
      </c>
    </row>
    <row r="751" spans="2:8" ht="18" customHeight="1" x14ac:dyDescent="0.4">
      <c r="C751" s="41" t="s">
        <v>270</v>
      </c>
      <c r="D751" s="42"/>
      <c r="E751" s="42"/>
      <c r="F751" s="43"/>
      <c r="G751" s="6">
        <v>1095</v>
      </c>
      <c r="H751" s="17">
        <f t="shared" si="145"/>
        <v>0.53155339805825241</v>
      </c>
    </row>
    <row r="752" spans="2:8" ht="18" customHeight="1" x14ac:dyDescent="0.4">
      <c r="C752" s="41" t="s">
        <v>271</v>
      </c>
      <c r="D752" s="42"/>
      <c r="E752" s="42"/>
      <c r="F752" s="43"/>
      <c r="G752" s="6">
        <v>104</v>
      </c>
      <c r="H752" s="17">
        <f t="shared" si="145"/>
        <v>5.0485436893203881E-2</v>
      </c>
    </row>
    <row r="753" spans="2:9" ht="18" customHeight="1" x14ac:dyDescent="0.4">
      <c r="C753" s="41" t="s">
        <v>82</v>
      </c>
      <c r="D753" s="42"/>
      <c r="E753" s="42"/>
      <c r="F753" s="43"/>
      <c r="G753" s="6">
        <v>61</v>
      </c>
      <c r="H753" s="17">
        <f t="shared" si="145"/>
        <v>2.9611650485436892E-2</v>
      </c>
    </row>
    <row r="754" spans="2:9" ht="18" customHeight="1" x14ac:dyDescent="0.4">
      <c r="C754" s="41" t="s">
        <v>26</v>
      </c>
      <c r="D754" s="42"/>
      <c r="E754" s="42"/>
      <c r="F754" s="43"/>
      <c r="G754" s="6">
        <v>31</v>
      </c>
      <c r="H754" s="17">
        <f t="shared" si="145"/>
        <v>1.5048543689320388E-2</v>
      </c>
    </row>
    <row r="755" spans="2:9" ht="18" customHeight="1" x14ac:dyDescent="0.4">
      <c r="G755" s="9">
        <f>SUM(G749:G754)</f>
        <v>2060</v>
      </c>
    </row>
    <row r="756" spans="2:9" ht="18" customHeight="1" x14ac:dyDescent="0.4">
      <c r="B756" s="2" t="s">
        <v>329</v>
      </c>
    </row>
    <row r="757" spans="2:9" ht="18" customHeight="1" x14ac:dyDescent="0.4">
      <c r="C757" s="51"/>
      <c r="D757" s="42"/>
      <c r="E757" s="42"/>
      <c r="F757" s="42"/>
      <c r="G757" s="43"/>
      <c r="H757" s="16" t="s">
        <v>0</v>
      </c>
    </row>
    <row r="758" spans="2:9" ht="18" customHeight="1" x14ac:dyDescent="0.4">
      <c r="C758" s="41" t="s">
        <v>272</v>
      </c>
      <c r="D758" s="42"/>
      <c r="E758" s="42"/>
      <c r="F758" s="42"/>
      <c r="G758" s="43"/>
      <c r="H758" s="6">
        <v>996</v>
      </c>
      <c r="I758" s="17">
        <f>H758/2060</f>
        <v>0.48349514563106794</v>
      </c>
    </row>
    <row r="759" spans="2:9" ht="18" customHeight="1" x14ac:dyDescent="0.4">
      <c r="C759" s="41" t="s">
        <v>273</v>
      </c>
      <c r="D759" s="42"/>
      <c r="E759" s="42"/>
      <c r="F759" s="42"/>
      <c r="G759" s="43"/>
      <c r="H759" s="6">
        <v>580</v>
      </c>
      <c r="I759" s="17">
        <f t="shared" ref="I759:I764" si="146">H759/2060</f>
        <v>0.28155339805825241</v>
      </c>
    </row>
    <row r="760" spans="2:9" ht="18" customHeight="1" x14ac:dyDescent="0.4">
      <c r="C760" s="41" t="s">
        <v>274</v>
      </c>
      <c r="D760" s="42"/>
      <c r="E760" s="42"/>
      <c r="F760" s="42"/>
      <c r="G760" s="43"/>
      <c r="H760" s="6">
        <v>33</v>
      </c>
      <c r="I760" s="17">
        <f t="shared" si="146"/>
        <v>1.6019417475728156E-2</v>
      </c>
    </row>
    <row r="761" spans="2:9" ht="18" customHeight="1" x14ac:dyDescent="0.4">
      <c r="C761" s="41" t="s">
        <v>275</v>
      </c>
      <c r="D761" s="42"/>
      <c r="E761" s="42"/>
      <c r="F761" s="42"/>
      <c r="G761" s="43"/>
      <c r="H761" s="6">
        <v>419</v>
      </c>
      <c r="I761" s="17">
        <f t="shared" si="146"/>
        <v>0.20339805825242718</v>
      </c>
    </row>
    <row r="762" spans="2:9" ht="18" customHeight="1" x14ac:dyDescent="0.4">
      <c r="C762" s="41" t="s">
        <v>276</v>
      </c>
      <c r="D762" s="42"/>
      <c r="E762" s="42"/>
      <c r="F762" s="42"/>
      <c r="G762" s="43"/>
      <c r="H762" s="6">
        <v>15</v>
      </c>
      <c r="I762" s="17">
        <f t="shared" si="146"/>
        <v>7.2815533980582527E-3</v>
      </c>
    </row>
    <row r="763" spans="2:9" ht="18" customHeight="1" x14ac:dyDescent="0.4">
      <c r="C763" s="41" t="s">
        <v>80</v>
      </c>
      <c r="D763" s="42"/>
      <c r="E763" s="42"/>
      <c r="F763" s="42"/>
      <c r="G763" s="43"/>
      <c r="H763" s="6">
        <v>14</v>
      </c>
      <c r="I763" s="17">
        <f t="shared" si="146"/>
        <v>6.7961165048543689E-3</v>
      </c>
    </row>
    <row r="764" spans="2:9" ht="18" customHeight="1" x14ac:dyDescent="0.4">
      <c r="C764" s="41" t="s">
        <v>81</v>
      </c>
      <c r="D764" s="42"/>
      <c r="E764" s="42"/>
      <c r="F764" s="42"/>
      <c r="G764" s="43"/>
      <c r="H764" s="6">
        <v>3</v>
      </c>
      <c r="I764" s="17">
        <f t="shared" si="146"/>
        <v>1.4563106796116505E-3</v>
      </c>
    </row>
    <row r="765" spans="2:9" ht="18" customHeight="1" x14ac:dyDescent="0.4">
      <c r="H765" s="9">
        <f>SUM(H758:H764)</f>
        <v>2060</v>
      </c>
    </row>
  </sheetData>
  <mergeCells count="538">
    <mergeCell ref="C761:G761"/>
    <mergeCell ref="C762:G762"/>
    <mergeCell ref="C763:G763"/>
    <mergeCell ref="C764:G764"/>
    <mergeCell ref="C753:F753"/>
    <mergeCell ref="C754:F754"/>
    <mergeCell ref="C757:G757"/>
    <mergeCell ref="C758:G758"/>
    <mergeCell ref="C759:G759"/>
    <mergeCell ref="C760:G760"/>
    <mergeCell ref="C745:F745"/>
    <mergeCell ref="C748:F748"/>
    <mergeCell ref="C749:F749"/>
    <mergeCell ref="C750:F750"/>
    <mergeCell ref="C751:F751"/>
    <mergeCell ref="C752:F752"/>
    <mergeCell ref="C739:F739"/>
    <mergeCell ref="C740:F740"/>
    <mergeCell ref="C741:F741"/>
    <mergeCell ref="C742:F742"/>
    <mergeCell ref="C743:F743"/>
    <mergeCell ref="C744:F744"/>
    <mergeCell ref="C733:F733"/>
    <mergeCell ref="C734:F734"/>
    <mergeCell ref="C735:F735"/>
    <mergeCell ref="C736:F736"/>
    <mergeCell ref="C737:F737"/>
    <mergeCell ref="C738:F738"/>
    <mergeCell ref="C722:E722"/>
    <mergeCell ref="C726:E726"/>
    <mergeCell ref="C727:E727"/>
    <mergeCell ref="C728:E728"/>
    <mergeCell ref="C729:E729"/>
    <mergeCell ref="C732:F732"/>
    <mergeCell ref="C688:I688"/>
    <mergeCell ref="C689:I689"/>
    <mergeCell ref="C718:E718"/>
    <mergeCell ref="C719:E719"/>
    <mergeCell ref="C720:E720"/>
    <mergeCell ref="C721:E721"/>
    <mergeCell ref="C682:I682"/>
    <mergeCell ref="C683:I683"/>
    <mergeCell ref="C684:I684"/>
    <mergeCell ref="C685:I685"/>
    <mergeCell ref="C686:I686"/>
    <mergeCell ref="C687:I687"/>
    <mergeCell ref="C671:G671"/>
    <mergeCell ref="C672:G672"/>
    <mergeCell ref="C673:G673"/>
    <mergeCell ref="C674:G674"/>
    <mergeCell ref="C675:G675"/>
    <mergeCell ref="C676:G676"/>
    <mergeCell ref="C665:G665"/>
    <mergeCell ref="C666:G666"/>
    <mergeCell ref="C667:G667"/>
    <mergeCell ref="C668:G668"/>
    <mergeCell ref="C669:G669"/>
    <mergeCell ref="C670:G670"/>
    <mergeCell ref="C656:K656"/>
    <mergeCell ref="C657:K657"/>
    <mergeCell ref="C658:K658"/>
    <mergeCell ref="C659:K659"/>
    <mergeCell ref="C660:K660"/>
    <mergeCell ref="C661:K661"/>
    <mergeCell ref="C644:H644"/>
    <mergeCell ref="C645:H645"/>
    <mergeCell ref="C646:H646"/>
    <mergeCell ref="C647:H647"/>
    <mergeCell ref="C648:H648"/>
    <mergeCell ref="C655:K655"/>
    <mergeCell ref="C638:H638"/>
    <mergeCell ref="C639:H639"/>
    <mergeCell ref="C640:H640"/>
    <mergeCell ref="C641:H641"/>
    <mergeCell ref="C642:H642"/>
    <mergeCell ref="C643:H643"/>
    <mergeCell ref="C629:I629"/>
    <mergeCell ref="C630:I630"/>
    <mergeCell ref="C631:I631"/>
    <mergeCell ref="C632:I632"/>
    <mergeCell ref="C636:H636"/>
    <mergeCell ref="C637:H637"/>
    <mergeCell ref="C620:F620"/>
    <mergeCell ref="C621:F621"/>
    <mergeCell ref="C622:F622"/>
    <mergeCell ref="C623:F623"/>
    <mergeCell ref="C624:F624"/>
    <mergeCell ref="C628:I628"/>
    <mergeCell ref="C614:F614"/>
    <mergeCell ref="C615:F615"/>
    <mergeCell ref="C616:F616"/>
    <mergeCell ref="C617:F617"/>
    <mergeCell ref="C618:F618"/>
    <mergeCell ref="C619:F619"/>
    <mergeCell ref="C604:F604"/>
    <mergeCell ref="C605:F605"/>
    <mergeCell ref="C606:F606"/>
    <mergeCell ref="C611:F611"/>
    <mergeCell ref="C612:F612"/>
    <mergeCell ref="C613:F613"/>
    <mergeCell ref="C595:F595"/>
    <mergeCell ref="C596:F596"/>
    <mergeCell ref="C600:F600"/>
    <mergeCell ref="C601:F601"/>
    <mergeCell ref="C602:F602"/>
    <mergeCell ref="C603:F603"/>
    <mergeCell ref="C589:F589"/>
    <mergeCell ref="C590:F590"/>
    <mergeCell ref="C591:F591"/>
    <mergeCell ref="C592:F592"/>
    <mergeCell ref="C593:F593"/>
    <mergeCell ref="C594:F594"/>
    <mergeCell ref="C580:F580"/>
    <mergeCell ref="C581:F581"/>
    <mergeCell ref="C582:F582"/>
    <mergeCell ref="C583:F583"/>
    <mergeCell ref="C584:F584"/>
    <mergeCell ref="C585:F585"/>
    <mergeCell ref="C571:L571"/>
    <mergeCell ref="C572:L572"/>
    <mergeCell ref="C573:L573"/>
    <mergeCell ref="C577:F577"/>
    <mergeCell ref="C578:F578"/>
    <mergeCell ref="C579:F579"/>
    <mergeCell ref="C565:L565"/>
    <mergeCell ref="C566:L566"/>
    <mergeCell ref="C567:L567"/>
    <mergeCell ref="C568:L568"/>
    <mergeCell ref="C569:L569"/>
    <mergeCell ref="C570:L570"/>
    <mergeCell ref="C559:L559"/>
    <mergeCell ref="C560:L560"/>
    <mergeCell ref="C561:L561"/>
    <mergeCell ref="C562:L562"/>
    <mergeCell ref="C563:L563"/>
    <mergeCell ref="C564:L564"/>
    <mergeCell ref="C547:I547"/>
    <mergeCell ref="C548:I548"/>
    <mergeCell ref="C549:I549"/>
    <mergeCell ref="C550:I550"/>
    <mergeCell ref="C557:L557"/>
    <mergeCell ref="C558:L558"/>
    <mergeCell ref="C538:G538"/>
    <mergeCell ref="C539:G539"/>
    <mergeCell ref="C540:G540"/>
    <mergeCell ref="C541:G541"/>
    <mergeCell ref="C542:G542"/>
    <mergeCell ref="C546:I546"/>
    <mergeCell ref="C532:G532"/>
    <mergeCell ref="C533:G533"/>
    <mergeCell ref="C534:G534"/>
    <mergeCell ref="C535:G535"/>
    <mergeCell ref="C536:G536"/>
    <mergeCell ref="C537:G537"/>
    <mergeCell ref="C522:F522"/>
    <mergeCell ref="C523:F523"/>
    <mergeCell ref="C524:F524"/>
    <mergeCell ref="C525:F525"/>
    <mergeCell ref="C530:G530"/>
    <mergeCell ref="C531:G531"/>
    <mergeCell ref="C513:G513"/>
    <mergeCell ref="C514:G514"/>
    <mergeCell ref="C515:G515"/>
    <mergeCell ref="C519:F519"/>
    <mergeCell ref="C520:F520"/>
    <mergeCell ref="C521:F521"/>
    <mergeCell ref="C507:G507"/>
    <mergeCell ref="C508:G508"/>
    <mergeCell ref="C509:G509"/>
    <mergeCell ref="C510:G510"/>
    <mergeCell ref="C511:G511"/>
    <mergeCell ref="C512:G512"/>
    <mergeCell ref="C498:F498"/>
    <mergeCell ref="C499:F499"/>
    <mergeCell ref="C500:F500"/>
    <mergeCell ref="C501:F501"/>
    <mergeCell ref="C505:G505"/>
    <mergeCell ref="C506:G506"/>
    <mergeCell ref="C489:F489"/>
    <mergeCell ref="C490:F490"/>
    <mergeCell ref="C491:F491"/>
    <mergeCell ref="C492:F492"/>
    <mergeCell ref="C496:F496"/>
    <mergeCell ref="C497:F497"/>
    <mergeCell ref="C474:G474"/>
    <mergeCell ref="C478:I478"/>
    <mergeCell ref="C479:I479"/>
    <mergeCell ref="C480:I480"/>
    <mergeCell ref="C481:I481"/>
    <mergeCell ref="C482:I482"/>
    <mergeCell ref="C468:G468"/>
    <mergeCell ref="C469:G469"/>
    <mergeCell ref="C470:G470"/>
    <mergeCell ref="C471:G471"/>
    <mergeCell ref="C472:G472"/>
    <mergeCell ref="C473:G473"/>
    <mergeCell ref="C462:G462"/>
    <mergeCell ref="C463:G463"/>
    <mergeCell ref="C464:G464"/>
    <mergeCell ref="C465:G465"/>
    <mergeCell ref="C466:G466"/>
    <mergeCell ref="C467:G467"/>
    <mergeCell ref="C452:F452"/>
    <mergeCell ref="C453:F453"/>
    <mergeCell ref="C454:F454"/>
    <mergeCell ref="C455:F455"/>
    <mergeCell ref="C456:F456"/>
    <mergeCell ref="C457:F457"/>
    <mergeCell ref="C443:G443"/>
    <mergeCell ref="C444:G444"/>
    <mergeCell ref="C445:G445"/>
    <mergeCell ref="C446:G446"/>
    <mergeCell ref="C447:G447"/>
    <mergeCell ref="C451:F451"/>
    <mergeCell ref="C437:G437"/>
    <mergeCell ref="C438:G438"/>
    <mergeCell ref="C439:G439"/>
    <mergeCell ref="C440:G440"/>
    <mergeCell ref="C441:G441"/>
    <mergeCell ref="C442:G442"/>
    <mergeCell ref="C428:F428"/>
    <mergeCell ref="C429:F429"/>
    <mergeCell ref="C430:F430"/>
    <mergeCell ref="C431:F431"/>
    <mergeCell ref="C432:F432"/>
    <mergeCell ref="C433:F433"/>
    <mergeCell ref="C413:I413"/>
    <mergeCell ref="C414:I414"/>
    <mergeCell ref="C421:E421"/>
    <mergeCell ref="C422:E422"/>
    <mergeCell ref="C423:E423"/>
    <mergeCell ref="C424:E424"/>
    <mergeCell ref="C404:G404"/>
    <mergeCell ref="C405:G405"/>
    <mergeCell ref="C406:G406"/>
    <mergeCell ref="C410:I410"/>
    <mergeCell ref="C411:I411"/>
    <mergeCell ref="C412:I412"/>
    <mergeCell ref="C398:G398"/>
    <mergeCell ref="C399:G399"/>
    <mergeCell ref="C400:G400"/>
    <mergeCell ref="C401:G401"/>
    <mergeCell ref="C402:G402"/>
    <mergeCell ref="C403:G403"/>
    <mergeCell ref="C388:F388"/>
    <mergeCell ref="C389:F389"/>
    <mergeCell ref="C394:G394"/>
    <mergeCell ref="C395:G395"/>
    <mergeCell ref="C396:G396"/>
    <mergeCell ref="C397:G397"/>
    <mergeCell ref="C379:G379"/>
    <mergeCell ref="C383:F383"/>
    <mergeCell ref="C384:F384"/>
    <mergeCell ref="C385:F385"/>
    <mergeCell ref="C386:F386"/>
    <mergeCell ref="C387:F387"/>
    <mergeCell ref="C373:G373"/>
    <mergeCell ref="C374:G374"/>
    <mergeCell ref="C375:G375"/>
    <mergeCell ref="C376:G376"/>
    <mergeCell ref="C377:G377"/>
    <mergeCell ref="C378:G378"/>
    <mergeCell ref="C364:F364"/>
    <mergeCell ref="C365:F365"/>
    <mergeCell ref="C369:G369"/>
    <mergeCell ref="C370:G370"/>
    <mergeCell ref="C371:G371"/>
    <mergeCell ref="C372:G372"/>
    <mergeCell ref="C355:F355"/>
    <mergeCell ref="C356:F356"/>
    <mergeCell ref="C360:F360"/>
    <mergeCell ref="C361:F361"/>
    <mergeCell ref="C362:F362"/>
    <mergeCell ref="C363:F363"/>
    <mergeCell ref="C343:G343"/>
    <mergeCell ref="C344:G344"/>
    <mergeCell ref="C345:G345"/>
    <mergeCell ref="C346:G346"/>
    <mergeCell ref="C353:F353"/>
    <mergeCell ref="C354:F354"/>
    <mergeCell ref="C337:G337"/>
    <mergeCell ref="C338:G338"/>
    <mergeCell ref="C339:G339"/>
    <mergeCell ref="C340:G340"/>
    <mergeCell ref="C341:G341"/>
    <mergeCell ref="C342:G342"/>
    <mergeCell ref="C331:G331"/>
    <mergeCell ref="C332:G332"/>
    <mergeCell ref="C333:G333"/>
    <mergeCell ref="C334:G334"/>
    <mergeCell ref="C335:G335"/>
    <mergeCell ref="C336:G336"/>
    <mergeCell ref="C321:I321"/>
    <mergeCell ref="C322:I322"/>
    <mergeCell ref="C323:I323"/>
    <mergeCell ref="C328:G328"/>
    <mergeCell ref="C329:G329"/>
    <mergeCell ref="C330:G330"/>
    <mergeCell ref="C312:H312"/>
    <mergeCell ref="C313:H313"/>
    <mergeCell ref="C317:I317"/>
    <mergeCell ref="C318:I318"/>
    <mergeCell ref="C319:I319"/>
    <mergeCell ref="C320:I320"/>
    <mergeCell ref="C306:H306"/>
    <mergeCell ref="C307:H307"/>
    <mergeCell ref="C308:H308"/>
    <mergeCell ref="C309:H309"/>
    <mergeCell ref="C310:H310"/>
    <mergeCell ref="C311:H311"/>
    <mergeCell ref="C297:F297"/>
    <mergeCell ref="C298:F298"/>
    <mergeCell ref="C299:F299"/>
    <mergeCell ref="C300:F300"/>
    <mergeCell ref="C301:F301"/>
    <mergeCell ref="C305:H305"/>
    <mergeCell ref="C291:F291"/>
    <mergeCell ref="C292:F292"/>
    <mergeCell ref="C293:F293"/>
    <mergeCell ref="C294:F294"/>
    <mergeCell ref="C295:F295"/>
    <mergeCell ref="C296:F296"/>
    <mergeCell ref="C281:F281"/>
    <mergeCell ref="C282:F282"/>
    <mergeCell ref="C283:F283"/>
    <mergeCell ref="C284:F284"/>
    <mergeCell ref="C285:F285"/>
    <mergeCell ref="C290:F290"/>
    <mergeCell ref="C272:F272"/>
    <mergeCell ref="C273:F273"/>
    <mergeCell ref="C274:F274"/>
    <mergeCell ref="C275:F275"/>
    <mergeCell ref="C279:F279"/>
    <mergeCell ref="C280:F280"/>
    <mergeCell ref="C263:F263"/>
    <mergeCell ref="C264:F264"/>
    <mergeCell ref="C268:F268"/>
    <mergeCell ref="C269:F269"/>
    <mergeCell ref="C270:F270"/>
    <mergeCell ref="C271:F271"/>
    <mergeCell ref="C254:F254"/>
    <mergeCell ref="C258:F258"/>
    <mergeCell ref="C259:F259"/>
    <mergeCell ref="C260:F260"/>
    <mergeCell ref="C261:F261"/>
    <mergeCell ref="C262:F262"/>
    <mergeCell ref="C248:F248"/>
    <mergeCell ref="C249:F249"/>
    <mergeCell ref="C250:F250"/>
    <mergeCell ref="C251:F251"/>
    <mergeCell ref="C252:F252"/>
    <mergeCell ref="C253:F253"/>
    <mergeCell ref="C236:H236"/>
    <mergeCell ref="C237:H237"/>
    <mergeCell ref="C238:H238"/>
    <mergeCell ref="C239:H239"/>
    <mergeCell ref="C240:H240"/>
    <mergeCell ref="C241:H241"/>
    <mergeCell ref="C230:H230"/>
    <mergeCell ref="C231:H231"/>
    <mergeCell ref="C232:H232"/>
    <mergeCell ref="C233:H233"/>
    <mergeCell ref="C234:H234"/>
    <mergeCell ref="C235:H235"/>
    <mergeCell ref="C221:H221"/>
    <mergeCell ref="C225:H225"/>
    <mergeCell ref="C226:H226"/>
    <mergeCell ref="C227:H227"/>
    <mergeCell ref="C228:H228"/>
    <mergeCell ref="C229:H229"/>
    <mergeCell ref="C215:H215"/>
    <mergeCell ref="C216:H216"/>
    <mergeCell ref="C217:H217"/>
    <mergeCell ref="C218:H218"/>
    <mergeCell ref="C219:H219"/>
    <mergeCell ref="C220:H220"/>
    <mergeCell ref="C207:M207"/>
    <mergeCell ref="C208:M208"/>
    <mergeCell ref="C209:M209"/>
    <mergeCell ref="C210:M210"/>
    <mergeCell ref="C211:M211"/>
    <mergeCell ref="C212:M212"/>
    <mergeCell ref="C201:M201"/>
    <mergeCell ref="C202:M202"/>
    <mergeCell ref="C203:M203"/>
    <mergeCell ref="C204:M204"/>
    <mergeCell ref="C205:M205"/>
    <mergeCell ref="C206:M206"/>
    <mergeCell ref="C195:M195"/>
    <mergeCell ref="C196:M196"/>
    <mergeCell ref="C197:M197"/>
    <mergeCell ref="C198:M198"/>
    <mergeCell ref="C199:M199"/>
    <mergeCell ref="C200:M200"/>
    <mergeCell ref="C189:M189"/>
    <mergeCell ref="C190:M190"/>
    <mergeCell ref="C191:M191"/>
    <mergeCell ref="C192:M192"/>
    <mergeCell ref="C193:M193"/>
    <mergeCell ref="C194:M194"/>
    <mergeCell ref="C183:M183"/>
    <mergeCell ref="C184:M184"/>
    <mergeCell ref="C185:M185"/>
    <mergeCell ref="C186:M186"/>
    <mergeCell ref="C187:M187"/>
    <mergeCell ref="C188:M188"/>
    <mergeCell ref="C177:M177"/>
    <mergeCell ref="C178:M178"/>
    <mergeCell ref="C179:M179"/>
    <mergeCell ref="C180:M180"/>
    <mergeCell ref="C181:M181"/>
    <mergeCell ref="C182:M182"/>
    <mergeCell ref="C171:M171"/>
    <mergeCell ref="C172:M172"/>
    <mergeCell ref="C173:M173"/>
    <mergeCell ref="C174:M174"/>
    <mergeCell ref="C175:M175"/>
    <mergeCell ref="C176:M176"/>
    <mergeCell ref="C165:M165"/>
    <mergeCell ref="C166:M166"/>
    <mergeCell ref="C167:M167"/>
    <mergeCell ref="C168:M168"/>
    <mergeCell ref="C169:M169"/>
    <mergeCell ref="C170:M170"/>
    <mergeCell ref="C154:H154"/>
    <mergeCell ref="C155:H155"/>
    <mergeCell ref="C156:H156"/>
    <mergeCell ref="C157:H157"/>
    <mergeCell ref="C158:H158"/>
    <mergeCell ref="C164:M164"/>
    <mergeCell ref="C148:H148"/>
    <mergeCell ref="C149:H149"/>
    <mergeCell ref="C150:H150"/>
    <mergeCell ref="C151:H151"/>
    <mergeCell ref="C152:H152"/>
    <mergeCell ref="C153:H153"/>
    <mergeCell ref="C139:H139"/>
    <mergeCell ref="C140:H140"/>
    <mergeCell ref="C144:H144"/>
    <mergeCell ref="C145:H145"/>
    <mergeCell ref="C146:H146"/>
    <mergeCell ref="C147:H147"/>
    <mergeCell ref="C131:H131"/>
    <mergeCell ref="C134:H134"/>
    <mergeCell ref="C135:H135"/>
    <mergeCell ref="C136:H136"/>
    <mergeCell ref="C137:H137"/>
    <mergeCell ref="C138:H138"/>
    <mergeCell ref="C125:H125"/>
    <mergeCell ref="C126:H126"/>
    <mergeCell ref="C127:H127"/>
    <mergeCell ref="C128:H128"/>
    <mergeCell ref="C129:H129"/>
    <mergeCell ref="C130:H130"/>
    <mergeCell ref="C117:H117"/>
    <mergeCell ref="C118:H118"/>
    <mergeCell ref="C119:H119"/>
    <mergeCell ref="C120:H120"/>
    <mergeCell ref="C121:H121"/>
    <mergeCell ref="C122:H122"/>
    <mergeCell ref="C109:H109"/>
    <mergeCell ref="C110:H110"/>
    <mergeCell ref="C111:H111"/>
    <mergeCell ref="C112:H112"/>
    <mergeCell ref="C113:H113"/>
    <mergeCell ref="C116:H116"/>
    <mergeCell ref="C101:H101"/>
    <mergeCell ref="C102:H102"/>
    <mergeCell ref="C103:H103"/>
    <mergeCell ref="C104:H104"/>
    <mergeCell ref="C107:H107"/>
    <mergeCell ref="C108:H108"/>
    <mergeCell ref="C93:H93"/>
    <mergeCell ref="C94:H94"/>
    <mergeCell ref="C95:H95"/>
    <mergeCell ref="C98:H98"/>
    <mergeCell ref="C99:H99"/>
    <mergeCell ref="C100:H100"/>
    <mergeCell ref="C85:H85"/>
    <mergeCell ref="C86:H86"/>
    <mergeCell ref="C89:H89"/>
    <mergeCell ref="C90:H90"/>
    <mergeCell ref="C91:H91"/>
    <mergeCell ref="C92:H92"/>
    <mergeCell ref="C75:H75"/>
    <mergeCell ref="C80:H80"/>
    <mergeCell ref="C81:H81"/>
    <mergeCell ref="C82:H82"/>
    <mergeCell ref="C83:H83"/>
    <mergeCell ref="C84:H84"/>
    <mergeCell ref="C69:H69"/>
    <mergeCell ref="C70:H70"/>
    <mergeCell ref="C71:H71"/>
    <mergeCell ref="C72:H72"/>
    <mergeCell ref="C73:H73"/>
    <mergeCell ref="C74:H74"/>
    <mergeCell ref="C58:H58"/>
    <mergeCell ref="C59:H59"/>
    <mergeCell ref="C60:H60"/>
    <mergeCell ref="C61:H61"/>
    <mergeCell ref="C62:H62"/>
    <mergeCell ref="C63:H63"/>
    <mergeCell ref="C48:H48"/>
    <mergeCell ref="C53:H53"/>
    <mergeCell ref="C54:H54"/>
    <mergeCell ref="C55:H55"/>
    <mergeCell ref="C56:H56"/>
    <mergeCell ref="C57:H57"/>
    <mergeCell ref="C42:H42"/>
    <mergeCell ref="C43:H43"/>
    <mergeCell ref="C44:H44"/>
    <mergeCell ref="C45:H45"/>
    <mergeCell ref="C46:H46"/>
    <mergeCell ref="C47:H47"/>
    <mergeCell ref="C32:H32"/>
    <mergeCell ref="C33:H33"/>
    <mergeCell ref="C38:H38"/>
    <mergeCell ref="C39:H39"/>
    <mergeCell ref="C40:H40"/>
    <mergeCell ref="C41:H41"/>
    <mergeCell ref="C26:H26"/>
    <mergeCell ref="C27:H27"/>
    <mergeCell ref="C28:H28"/>
    <mergeCell ref="C29:H29"/>
    <mergeCell ref="C30:H30"/>
    <mergeCell ref="C31:H31"/>
    <mergeCell ref="C17:H17"/>
    <mergeCell ref="C18:H18"/>
    <mergeCell ref="C19:H19"/>
    <mergeCell ref="C20:H20"/>
    <mergeCell ref="C24:H24"/>
    <mergeCell ref="C25:H25"/>
    <mergeCell ref="C11:H11"/>
    <mergeCell ref="C12:H12"/>
    <mergeCell ref="C13:H13"/>
    <mergeCell ref="C14:H14"/>
    <mergeCell ref="C15:H15"/>
    <mergeCell ref="C16:H16"/>
  </mergeCells>
  <phoneticPr fontId="1"/>
  <pageMargins left="0.39370078740157483" right="0.39370078740157483" top="0.39370078740157483" bottom="0.39370078740157483" header="0.19685039370078741" footer="0.19685039370078741"/>
  <pageSetup paperSize="9" scale="85" orientation="landscape" r:id="rId1"/>
  <rowBreaks count="17" manualBreakCount="17">
    <brk id="34" max="22" man="1"/>
    <brk id="141" max="22" man="1"/>
    <brk id="162" max="22" man="1"/>
    <brk id="212" max="22" man="1"/>
    <brk id="243" max="22" man="1"/>
    <brk id="276" max="22" man="1"/>
    <brk id="314" max="22" man="1"/>
    <brk id="380" max="22" man="1"/>
    <brk id="416" max="22" man="1"/>
    <brk id="448" max="22" man="1"/>
    <brk id="484" max="22" man="1"/>
    <brk id="516" max="22" man="1"/>
    <brk id="552" max="22" man="1"/>
    <brk id="586" max="22" man="1"/>
    <brk id="650" max="22" man="1"/>
    <brk id="678" max="22" man="1"/>
    <brk id="730" max="22" man="1"/>
  </rowBreaks>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単純集計　n=2060</vt:lpstr>
      <vt:lpstr>'単純集計　n=2060'!Print_Area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2019-05-30T05:40:22Z</dcterms:modified>
</cp:coreProperties>
</file>