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<sst xmlns="http://schemas.openxmlformats.org/spreadsheetml/2006/main" count="3275" uniqueCount="458">
  <si>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</si>
  <si>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</si>
  <si>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</si>
  <si>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</si>
  <si>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</si>
  <si>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</si>
  <si>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</si>
  <si>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</si>
  <si>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</si>
  <si>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</si>
  <si>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</si>
  <si>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</si>
  <si>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</si>
  <si>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</si>
  <si>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</si>
  <si>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</si>
  <si>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</si>
  <si>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</si>
  <si>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</si>
  <si>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</si>
  <si>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</si>
  <si>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</si>
  <si>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</si>
  <si>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</si>
  <si>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</si>
  <si>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</si>
  <si>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</si>
  <si>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</si>
  <si>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</si>
  <si>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</si>
  <si>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</si>
  <si>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</si>
  <si>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</si>
  <si>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</si>
  <si>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</si>
  <si>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</si>
  <si>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</si>
  <si>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</si>
  <si>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</si>
  <si>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</si>
  <si>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</si>
  <si>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</si>
  <si>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</si>
  <si>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</si>
  <si>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</si>
  <si>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</si>
  <si>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</si>
  <si>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</si>
  <si>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</si>
  <si>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</si>
  <si>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</si>
  <si>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</si>
  <si>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</si>
  <si>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</si>
  <si>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</si>
  <si>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</si>
  <si>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</si>
  <si>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</si>
  <si>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</si>
  <si>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</si>
  <si>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</si>
  <si>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</si>
  <si>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</si>
  <si>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</si>
  <si>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</si>
  <si>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</si>
  <si>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</si>
  <si>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</si>
  <si>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</si>
  <si>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</si>
  <si>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</si>
  <si>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</si>
  <si>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</si>
  <si>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</si>
  <si>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</si>
  <si>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</si>
  <si>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</si>
  <si>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</si>
  <si>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</si>
  <si>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</si>
  <si>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</si>
  <si>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</si>
  <si>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</si>
  <si>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</si>
  <si>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</si>
  <si>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</si>
  <si>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</si>
  <si>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</si>
  <si>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</si>
  <si>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</si>
  <si>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</si>
  <si>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</si>
  <si>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</si>
  <si>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</si>
  <si>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</si>
  <si>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</si>
  <si>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</si>
  <si>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</si>
  <si>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</si>
  <si>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</si>
  <si>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</si>
  <si>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</si>
  <si>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</si>
  <si>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</si>
  <si>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</si>
  <si>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</si>
  <si>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</si>
  <si>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</si>
  <si>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</si>
  <si>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</si>
  <si>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</si>
  <si>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</si>
  <si>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</si>
  <si>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</si>
  <si>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</si>
  <si>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</si>
  <si>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</si>
  <si>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</si>
  <si>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</si>
  <si>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</si>
  <si>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</si>
  <si>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</si>
  <si>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</si>
  <si>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</si>
  <si>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</si>
  <si>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</si>
  <si>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</si>
  <si>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</si>
  <si>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</si>
  <si>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</si>
  <si>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</si>
  <si>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</si>
  <si>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</si>
  <si>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</si>
  <si>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</si>
  <si>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</si>
  <si>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</si>
  <si>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</si>
  <si>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</si>
  <si>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</si>
  <si>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</si>
  <si>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</si>
  <si>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</si>
  <si>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</si>
  <si>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</si>
  <si>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</si>
  <si>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</si>
  <si>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</si>
  <si>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</si>
  <si>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</si>
  <si>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</si>
  <si>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</si>
  <si>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</si>
  <si>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</si>
  <si>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</si>
  <si>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</si>
  <si>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</si>
  <si>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</si>
  <si>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</si>
  <si>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</si>
  <si>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</si>
  <si>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</si>
  <si>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</si>
  <si>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</si>
  <si>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</si>
  <si>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</si>
  <si>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</si>
  <si>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</si>
  <si>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</si>
  <si>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</si>
  <si>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</si>
  <si>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</si>
  <si>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</si>
  <si>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</si>
  <si>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</si>
  <si>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</si>
  <si>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</si>
  <si>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</si>
  <si>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</si>
  <si>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</si>
  <si>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</si>
  <si>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</si>
  <si>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</si>
  <si>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</si>
  <si>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</si>
  <si>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</si>
  <si>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</si>
  <si>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</si>
  <si>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</si>
  <si>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</si>
  <si>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</si>
  <si>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</si>
  <si>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</si>
  <si>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</si>
  <si>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</si>
  <si>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</si>
  <si>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</si>
  <si>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</si>
  <si>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</si>
  <si>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</si>
  <si>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</si>
  <si>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</si>
  <si>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</si>
  <si>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</si>
  <si>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</si>
  <si>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</si>
  <si>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</si>
  <si>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</si>
  <si>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</si>
  <si>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</si>
  <si>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</si>
  <si>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</si>
  <si>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</si>
  <si>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</si>
  <si>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</si>
  <si>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</si>
  <si>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</si>
  <si>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</si>
  <si>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</si>
  <si>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</si>
  <si>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</si>
  <si>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</si>
  <si>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</si>
  <si>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</si>
  <si>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</si>
  <si>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</si>
  <si>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</si>
  <si>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</si>
  <si>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</si>
  <si>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</si>
  <si>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</si>
  <si>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</si>
  <si>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</si>
  <si>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</si>
  <si>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</si>
  <si>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</si>
  <si>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</si>
  <si>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</si>
  <si>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</si>
  <si>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</si>
  <si>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</si>
  <si>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</si>
  <si>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</si>
  <si>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</si>
  <si>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</si>
  <si>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</si>
  <si>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</si>
  <si>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</si>
  <si>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</si>
  <si>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</si>
  <si>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</si>
  <si>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</si>
  <si>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</si>
  <si>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</si>
  <si>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</si>
  <si>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</si>
  <si>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</si>
  <si>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</si>
  <si>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</si>
  <si>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</si>
  <si>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</si>
  <si>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</si>
  <si>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</si>
  <si>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</si>
  <si>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</si>
  <si>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</si>
  <si>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</si>
  <si>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</si>
  <si>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</si>
  <si>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</si>
  <si>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</si>
  <si>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</si>
  <si>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</si>
  <si>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</si>
  <si>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</si>
  <si>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</si>
  <si>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</si>
  <si>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</si>
  <si>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</si>
  <si>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</si>
  <si>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</si>
  <si>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</si>
  <si>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</si>
  <si>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</si>
  <si>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</si>
  <si>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</si>
  <si>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</si>
  <si>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</si>
  <si>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</si>
  <si>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</si>
  <si>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</si>
  <si>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</si>
  <si>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</si>
  <si>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</si>
  <si>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</si>
  <si>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</si>
  <si>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</si>
  <si>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</si>
  <si>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</si>
  <si>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</si>
  <si>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</si>
  <si>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</si>
  <si>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</si>
  <si>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</si>
  <si>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</si>
  <si>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</si>
  <si>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</si>
  <si>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</si>
  <si>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</si>
  <si>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</si>
  <si>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</si>
  <si>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</si>
  <si>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</si>
  <si>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</si>
  <si>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</si>
  <si>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</si>
  <si>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</si>
  <si>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</si>
  <si>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</si>
  <si>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</si>
  <si>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</si>
  <si>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</si>
  <si>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</si>
  <si>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</si>
  <si>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</si>
  <si>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</si>
  <si>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</si>
  <si>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</si>
  <si>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</si>
  <si>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</si>
  <si>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</si>
  <si>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</si>
  <si>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</si>
  <si>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</si>
  <si>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</si>
  <si>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</si>
  <si>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</si>
  <si>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</si>
  <si>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</si>
  <si>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</si>
  <si>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</si>
  <si>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</si>
  <si>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</si>
  <si>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</si>
  <si>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</si>
  <si>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</si>
  <si>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</si>
  <si>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</si>
  <si>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</si>
  <si>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</si>
  <si>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</si>
  <si>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</si>
  <si>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</si>
  <si>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</si>
  <si>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</si>
  <si>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</si>
  <si>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</si>
  <si>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</si>
  <si>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</si>
  <si>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</si>
  <si>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</si>
  <si>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</si>
  <si>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</si>
  <si>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</si>
  <si>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</si>
  <si>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</si>
  <si>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</si>
  <si>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</si>
  <si>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</si>
  <si>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</si>
  <si>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</si>
  <si>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</si>
  <si>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</si>
  <si>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</si>
  <si>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</si>
  <si>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</si>
  <si>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</si>
  <si>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</si>
  <si>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</si>
  <si>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</si>
  <si>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</si>
  <si>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</si>
  <si>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</si>
  <si>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</si>
  <si>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</si>
  <si>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</si>
  <si>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</si>
  <si>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</si>
  <si>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</si>
  <si>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</si>
  <si>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</si>
  <si>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</si>
  <si>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</si>
  <si>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</si>
  <si>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</si>
  <si>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</si>
  <si>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</si>
  <si>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</si>
  <si>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</si>
  <si>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</si>
  <si>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</si>
  <si>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</si>
  <si>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</si>
  <si>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</si>
  <si>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</si>
  <si>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</si>
  <si>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</si>
  <si>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</si>
  <si>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</si>
  <si>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</si>
  <si>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</si>
  <si>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</si>
  <si>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</si>
  <si>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</si>
  <si>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</si>
  <si>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</si>
  <si>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</si>
  <si>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</si>
  <si>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</si>
  <si>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</si>
  <si>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</si>
  <si>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</si>
  <si>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</si>
  <si>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</si>
  <si>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</si>
  <si>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</si>
  <si>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</si>
  <si>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</si>
  <si>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</si>
  <si>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</si>
  <si>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</si>
  <si>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</si>
  <si>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</si>
  <si>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</si>
  <si>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</si>
  <si>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</si>
  <si>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</si>
  <si>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</si>
  <si>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</si>
  <si>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</si>
  <si>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</si>
  <si>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</si>
  <si>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</si>
  <si>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</si>
  <si>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</si>
  <si>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</si>
  <si>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</si>
  <si>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</si>
  <si>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</si>
  <si>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</si>
  <si>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</si>
  <si>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</si>
  <si>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令和6年6月21日</t>
    <phoneticPr fontId="3"/>
  </si>
  <si>
    <t>横浜市栄区小菅ケ谷4-26-11</t>
    <phoneticPr fontId="3"/>
  </si>
  <si>
    <t>銀杏建設株式会社 代表取締役 須藤 よしえ</t>
    <phoneticPr fontId="3"/>
  </si>
  <si>
    <t>045-897-1138</t>
    <phoneticPr fontId="3"/>
  </si>
  <si>
    <t>銀杏建設株式会社</t>
    <phoneticPr fontId="3"/>
  </si>
  <si>
    <t>総合工事業</t>
    <rPh sb="0" eb="5">
      <t>ソウゴウコウジギョウ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</si>
</sst>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41" zoomScaleNormal="100" zoomScaleSheetLayoutView="100" workbookViewId="0">
      <selection activeCell="H63" sqref="H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7023</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91</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3</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1173</v>
      </c>
      <c r="I63" s="241" t="s">
        <v>4</v>
      </c>
      <c r="J63" s="447" t="s">
        <v>324</v>
      </c>
      <c r="K63" s="448"/>
      <c r="L63" s="449"/>
      <c r="M63" s="442">
        <f>+別紙!AA14</f>
        <v>1173</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1173</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7"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銀杏建設株式会社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D1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36</v>
      </c>
      <c r="E24" s="603"/>
      <c r="F24" s="603"/>
      <c r="G24" s="195" t="s">
        <v>198</v>
      </c>
      <c r="H24" s="581">
        <f>+F12</f>
        <v>189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189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189</v>
      </c>
      <c r="Q27" s="586"/>
      <c r="R27" s="586"/>
      <c r="S27" s="586"/>
      <c r="T27" s="44" t="s">
        <v>38</v>
      </c>
      <c r="U27" s="64"/>
      <c r="V27" s="64"/>
      <c r="Y27" s="62" t="s">
        <v>39</v>
      </c>
      <c r="Z27" s="65"/>
      <c r="AH27" s="53"/>
      <c r="AI27" s="53"/>
      <c r="AJ27" s="53"/>
      <c r="AK27" s="53"/>
      <c r="AL27" s="549">
        <f>+AH18+P27</f>
        <v>189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189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36</v>
      </c>
      <c r="E29" s="603"/>
      <c r="F29" s="603"/>
      <c r="G29" s="195" t="s">
        <v>198</v>
      </c>
      <c r="H29" s="581">
        <f>+AL27</f>
        <v>189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189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36</v>
      </c>
      <c r="E31" s="603"/>
      <c r="F31" s="603"/>
      <c r="G31" s="195" t="s">
        <v>198</v>
      </c>
      <c r="H31" s="581">
        <f>+AS24</f>
        <v>189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B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8.8000000000000007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v>
      </c>
      <c r="E24" s="603"/>
      <c r="F24" s="603"/>
      <c r="G24" s="195" t="s">
        <v>198</v>
      </c>
      <c r="H24" s="581">
        <f>+F12</f>
        <v>8.8000000000000007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8.8000000000000007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8.8000000000000007</v>
      </c>
      <c r="Q27" s="586"/>
      <c r="R27" s="586"/>
      <c r="S27" s="586"/>
      <c r="T27" s="44" t="s">
        <v>38</v>
      </c>
      <c r="U27" s="64"/>
      <c r="V27" s="64"/>
      <c r="Y27" s="62" t="s">
        <v>39</v>
      </c>
      <c r="Z27" s="65"/>
      <c r="AH27" s="53"/>
      <c r="AI27" s="53"/>
      <c r="AJ27" s="53"/>
      <c r="AK27" s="53"/>
      <c r="AL27" s="549">
        <f>+AH18+P27</f>
        <v>8.8000000000000007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8.8000000000000007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v>
      </c>
      <c r="E29" s="603"/>
      <c r="F29" s="603"/>
      <c r="G29" s="195" t="s">
        <v>198</v>
      </c>
      <c r="H29" s="581">
        <f>+AL27</f>
        <v>8.8000000000000007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8.8000000000000007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11</v>
      </c>
      <c r="E31" s="603"/>
      <c r="F31" s="603"/>
      <c r="G31" s="195" t="s">
        <v>198</v>
      </c>
      <c r="H31" s="581">
        <f>+AS24</f>
        <v>8.8000000000000007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8"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7"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230.7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1122</v>
      </c>
      <c r="E24" s="603"/>
      <c r="F24" s="603"/>
      <c r="G24" s="195" t="s">
        <v>198</v>
      </c>
      <c r="H24" s="581">
        <f>+F12</f>
        <v>230.7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230.7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230.7</v>
      </c>
      <c r="Q27" s="586"/>
      <c r="R27" s="586"/>
      <c r="S27" s="586"/>
      <c r="T27" s="44" t="s">
        <v>38</v>
      </c>
      <c r="U27" s="64"/>
      <c r="V27" s="64"/>
      <c r="Y27" s="62" t="s">
        <v>39</v>
      </c>
      <c r="Z27" s="65"/>
      <c r="AH27" s="53"/>
      <c r="AI27" s="53"/>
      <c r="AJ27" s="53"/>
      <c r="AK27" s="53"/>
      <c r="AL27" s="549">
        <f>+AH18+P27</f>
        <v>230.7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230.7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1122</v>
      </c>
      <c r="E29" s="603"/>
      <c r="F29" s="603"/>
      <c r="G29" s="195" t="s">
        <v>198</v>
      </c>
      <c r="H29" s="581">
        <f>+AL27</f>
        <v>230.7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53.8</v>
      </c>
      <c r="I30" s="582"/>
      <c r="J30" s="195" t="s">
        <v>198</v>
      </c>
      <c r="M30" s="555"/>
      <c r="P30" s="56"/>
      <c r="R30" s="585">
        <f>+ROUND(AA28,1)+ROUND(AA29,1)+ROUND(AA30,1)</f>
        <v>230.7</v>
      </c>
      <c r="S30" s="586"/>
      <c r="T30" s="586"/>
      <c r="U30" s="586"/>
      <c r="V30" s="44" t="s">
        <v>16</v>
      </c>
      <c r="Y30" s="587" t="s">
        <v>186</v>
      </c>
      <c r="Z30" s="588"/>
      <c r="AA30" s="543"/>
      <c r="AB30" s="544"/>
      <c r="AC30" s="544"/>
      <c r="AD30" s="544"/>
      <c r="AE30" s="544"/>
      <c r="AF30" s="44" t="s">
        <v>13</v>
      </c>
      <c r="AL30" s="535">
        <v>53.8</v>
      </c>
      <c r="AM30" s="536"/>
      <c r="AN30" s="536"/>
      <c r="AO30" s="536"/>
      <c r="AP30" s="52" t="s">
        <v>13</v>
      </c>
      <c r="AS30" s="580"/>
      <c r="AT30" s="577"/>
      <c r="AU30" s="577"/>
      <c r="AV30" s="578"/>
      <c r="AW30" s="413"/>
    </row>
    <row r="31" spans="2:49" ht="27" customHeight="1" thickTop="1" thickBot="1" x14ac:dyDescent="0.2">
      <c r="B31" s="614" t="s">
        <v>226</v>
      </c>
      <c r="C31" s="615"/>
      <c r="D31" s="603">
        <v>1122</v>
      </c>
      <c r="E31" s="603"/>
      <c r="F31" s="603"/>
      <c r="G31" s="195" t="s">
        <v>198</v>
      </c>
      <c r="H31" s="581">
        <f>+AS24</f>
        <v>230.7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銀杏建設株式会社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銀杏建設株式会社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36</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11</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4</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1122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1173</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36</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11</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4</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1122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1173</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36</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11</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4</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1122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1173</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189</v>
      </c>
      <c r="I19" s="332">
        <f t="shared" si="1"/>
        <v>0</v>
      </c>
      <c r="J19" s="332">
        <f t="shared" si="1"/>
        <v>0</v>
      </c>
      <c r="K19" s="332">
        <f t="shared" si="1"/>
        <v>0</v>
      </c>
      <c r="L19" s="332">
        <f t="shared" si="1"/>
        <v>0</v>
      </c>
      <c r="M19" s="332">
        <f t="shared" si="1"/>
        <v>0</v>
      </c>
      <c r="N19" s="332">
        <f t="shared" si="1"/>
        <v>8.8000000000000007</v>
      </c>
      <c r="O19" s="332">
        <f t="shared" si="1"/>
        <v>0</v>
      </c>
      <c r="P19" s="332">
        <f t="shared" si="1"/>
        <v>0</v>
      </c>
      <c r="Q19" s="332">
        <f t="shared" si="1"/>
        <v>0</v>
      </c>
      <c r="R19" s="332">
        <f t="shared" si="1"/>
        <v>0</v>
      </c>
      <c r="S19" s="332">
        <f t="shared" si="1"/>
        <v>0</v>
      </c>
      <c r="T19" s="332">
        <f t="shared" si="1"/>
        <v>0</v>
      </c>
      <c r="U19" s="332">
        <f t="shared" si="1"/>
        <v>0</v>
      </c>
      <c r="V19" s="332">
        <f t="shared" si="1"/>
        <v>230.7</v>
      </c>
      <c r="W19" s="332">
        <f t="shared" si="1"/>
        <v>0</v>
      </c>
      <c r="X19" s="332">
        <f t="shared" si="1"/>
        <v>0</v>
      </c>
      <c r="Y19" s="332">
        <f t="shared" si="1"/>
        <v>0</v>
      </c>
      <c r="Z19" s="333">
        <f t="shared" si="1"/>
        <v>0</v>
      </c>
      <c r="AA19" s="334">
        <f t="shared" ref="AA19:AA25" si="2">SUM(G19:Z19)</f>
        <v>428.5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189</v>
      </c>
      <c r="I37" s="368">
        <f t="shared" si="8"/>
        <v>0</v>
      </c>
      <c r="J37" s="368">
        <f t="shared" si="8"/>
        <v>0</v>
      </c>
      <c r="K37" s="368">
        <f t="shared" si="8"/>
        <v>0</v>
      </c>
      <c r="L37" s="368">
        <f t="shared" si="8"/>
        <v>0</v>
      </c>
      <c r="M37" s="368">
        <f t="shared" si="8"/>
        <v>0</v>
      </c>
      <c r="N37" s="368">
        <f t="shared" si="8"/>
        <v>8.8000000000000007</v>
      </c>
      <c r="O37" s="368">
        <f t="shared" si="8"/>
        <v>0</v>
      </c>
      <c r="P37" s="368">
        <f t="shared" si="8"/>
        <v>0</v>
      </c>
      <c r="Q37" s="368">
        <f t="shared" si="8"/>
        <v>0</v>
      </c>
      <c r="R37" s="368">
        <f t="shared" si="8"/>
        <v>0</v>
      </c>
      <c r="S37" s="368">
        <f t="shared" si="8"/>
        <v>0</v>
      </c>
      <c r="T37" s="368">
        <f t="shared" si="8"/>
        <v>0</v>
      </c>
      <c r="U37" s="368">
        <f t="shared" si="8"/>
        <v>0</v>
      </c>
      <c r="V37" s="368">
        <f t="shared" si="8"/>
        <v>230.7</v>
      </c>
      <c r="W37" s="368">
        <f t="shared" si="8"/>
        <v>0</v>
      </c>
      <c r="X37" s="368">
        <f t="shared" si="8"/>
        <v>0</v>
      </c>
      <c r="Y37" s="368">
        <f t="shared" si="8"/>
        <v>0</v>
      </c>
      <c r="Z37" s="369">
        <f t="shared" si="8"/>
        <v>0</v>
      </c>
      <c r="AA37" s="370">
        <f t="shared" si="4"/>
        <v>428.5</v>
      </c>
    </row>
    <row r="38" spans="2:27" ht="24" customHeight="1" x14ac:dyDescent="0.15">
      <c r="B38" s="167"/>
      <c r="C38" s="655"/>
      <c r="D38" s="208"/>
      <c r="E38" s="206" t="s">
        <v>262</v>
      </c>
      <c r="F38" s="391"/>
      <c r="G38" s="359">
        <f t="shared" ref="G38:Z38" si="9">SUM(G39:G41)</f>
        <v>0</v>
      </c>
      <c r="H38" s="359">
        <f t="shared" si="9"/>
        <v>189</v>
      </c>
      <c r="I38" s="359">
        <f t="shared" si="9"/>
        <v>0</v>
      </c>
      <c r="J38" s="359">
        <f t="shared" si="9"/>
        <v>0</v>
      </c>
      <c r="K38" s="359">
        <f t="shared" si="9"/>
        <v>0</v>
      </c>
      <c r="L38" s="359">
        <f t="shared" si="9"/>
        <v>0</v>
      </c>
      <c r="M38" s="359">
        <f t="shared" si="9"/>
        <v>0</v>
      </c>
      <c r="N38" s="359">
        <f t="shared" si="9"/>
        <v>8.8000000000000007</v>
      </c>
      <c r="O38" s="359">
        <f t="shared" si="9"/>
        <v>0</v>
      </c>
      <c r="P38" s="359">
        <f t="shared" si="9"/>
        <v>0</v>
      </c>
      <c r="Q38" s="359">
        <f t="shared" si="9"/>
        <v>0</v>
      </c>
      <c r="R38" s="359">
        <f t="shared" si="9"/>
        <v>0</v>
      </c>
      <c r="S38" s="359">
        <f t="shared" si="9"/>
        <v>0</v>
      </c>
      <c r="T38" s="359">
        <f t="shared" si="9"/>
        <v>0</v>
      </c>
      <c r="U38" s="359">
        <f t="shared" si="9"/>
        <v>0</v>
      </c>
      <c r="V38" s="359">
        <f t="shared" si="9"/>
        <v>230.7</v>
      </c>
      <c r="W38" s="359">
        <f t="shared" si="9"/>
        <v>0</v>
      </c>
      <c r="X38" s="359">
        <f t="shared" si="9"/>
        <v>0</v>
      </c>
      <c r="Y38" s="359">
        <f t="shared" si="9"/>
        <v>0</v>
      </c>
      <c r="Z38" s="360">
        <f t="shared" si="9"/>
        <v>0</v>
      </c>
      <c r="AA38" s="361">
        <f t="shared" si="4"/>
        <v>428.5</v>
      </c>
    </row>
    <row r="39" spans="2:27" ht="24" customHeight="1" x14ac:dyDescent="0.15">
      <c r="B39" s="167"/>
      <c r="C39" s="655"/>
      <c r="D39" s="209"/>
      <c r="E39" s="204"/>
      <c r="F39" s="202" t="s">
        <v>235</v>
      </c>
      <c r="G39" s="362">
        <f>+ｱ.燃え殻!$AA$28</f>
        <v>0</v>
      </c>
      <c r="H39" s="362">
        <f>+ｲ.汚泥!$AA$28</f>
        <v>189</v>
      </c>
      <c r="I39" s="362">
        <f>+ｳ.廃油!$AA$28</f>
        <v>0</v>
      </c>
      <c r="J39" s="362">
        <f>+ｴ.廃酸!$AA$28</f>
        <v>0</v>
      </c>
      <c r="K39" s="362">
        <f>+ｵ.廃ｱﾙｶﾘ!$AA$28</f>
        <v>0</v>
      </c>
      <c r="L39" s="362">
        <f>+ｶ.廃ﾌﾟﾗ類!$AA$28</f>
        <v>0</v>
      </c>
      <c r="M39" s="362">
        <f>+ｷ.紙くず!$AA$28</f>
        <v>0</v>
      </c>
      <c r="N39" s="362">
        <f>+ｸ.木くず!$AA$28</f>
        <v>8.8000000000000007</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230.7</v>
      </c>
      <c r="W39" s="362">
        <f>+ﾁ.動物のふん尿!$AA$28</f>
        <v>0</v>
      </c>
      <c r="X39" s="362">
        <f>+ﾂ.動物の死体!$AA$28</f>
        <v>0</v>
      </c>
      <c r="Y39" s="362">
        <f>+ﾃ.ばいじん!$AA$28</f>
        <v>0</v>
      </c>
      <c r="Z39" s="363">
        <f>+ﾄ.混合廃棄物その他!$AA$28</f>
        <v>0</v>
      </c>
      <c r="AA39" s="364">
        <f t="shared" si="4"/>
        <v>428.5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189</v>
      </c>
      <c r="I43" s="371">
        <f>+ｳ.廃油!$AL$27</f>
        <v>0</v>
      </c>
      <c r="J43" s="371">
        <f>+ｴ.廃酸!$AL$27</f>
        <v>0</v>
      </c>
      <c r="K43" s="371">
        <f>+ｵ.廃ｱﾙｶﾘ!$AL$27</f>
        <v>0</v>
      </c>
      <c r="L43" s="371">
        <f>+ｶ.廃ﾌﾟﾗ類!$AL$27</f>
        <v>0</v>
      </c>
      <c r="M43" s="371">
        <f>+ｷ.紙くず!$AL$27</f>
        <v>0</v>
      </c>
      <c r="N43" s="371">
        <f>+ｸ.木くず!$AL$27</f>
        <v>8.8000000000000007</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230.7</v>
      </c>
      <c r="W43" s="371">
        <f>+ﾁ.動物のふん尿!$AL$27</f>
        <v>0</v>
      </c>
      <c r="X43" s="371">
        <f>+ﾂ.動物の死体!$AL$27</f>
        <v>0</v>
      </c>
      <c r="Y43" s="371">
        <f>+ﾃ.ばいじん!$AL$27</f>
        <v>0</v>
      </c>
      <c r="Z43" s="372">
        <f>+ﾄ.混合廃棄物その他!$AL$27</f>
        <v>0</v>
      </c>
      <c r="AA43" s="373">
        <f t="shared" si="4"/>
        <v>428.5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53.8</v>
      </c>
      <c r="W44" s="374">
        <f>+ﾁ.動物のふん尿!$AL$30</f>
        <v>0</v>
      </c>
      <c r="X44" s="374">
        <f>+ﾂ.動物の死体!$AL$30</f>
        <v>0</v>
      </c>
      <c r="Y44" s="374">
        <f>+ﾃ.ばいじん!$AL$30</f>
        <v>0</v>
      </c>
      <c r="Z44" s="375">
        <f>+ﾄ.混合廃棄物その他!$AL$30</f>
        <v>0</v>
      </c>
      <c r="AA44" s="376">
        <f t="shared" si="4"/>
        <v>53.8</v>
      </c>
    </row>
    <row r="45" spans="2:27" ht="24" customHeight="1" x14ac:dyDescent="0.15">
      <c r="B45" s="167"/>
      <c r="C45" s="174"/>
      <c r="D45" s="389" t="s">
        <v>190</v>
      </c>
      <c r="E45" s="666" t="s">
        <v>239</v>
      </c>
      <c r="F45" s="667"/>
      <c r="G45" s="377">
        <f>+ｱ.燃え殻!$AS$24</f>
        <v>0</v>
      </c>
      <c r="H45" s="377">
        <f>+ｲ.汚泥!$AS$24</f>
        <v>189</v>
      </c>
      <c r="I45" s="377">
        <f>+ｳ.廃油!$AS$24</f>
        <v>0</v>
      </c>
      <c r="J45" s="377">
        <f>+ｴ.廃酸!$AS$24</f>
        <v>0</v>
      </c>
      <c r="K45" s="377">
        <f>+ｵ.廃ｱﾙｶﾘ!$AS$24</f>
        <v>0</v>
      </c>
      <c r="L45" s="377">
        <f>+ｶ.廃ﾌﾟﾗ類!$AS$24</f>
        <v>0</v>
      </c>
      <c r="M45" s="377">
        <f>+ｷ.紙くず!$AS$24</f>
        <v>0</v>
      </c>
      <c r="N45" s="377">
        <f>+ｸ.木くず!$AS$24</f>
        <v>8.8000000000000007</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230.7</v>
      </c>
      <c r="W45" s="377">
        <f>+ﾁ.動物のふん尿!$AS$24</f>
        <v>0</v>
      </c>
      <c r="X45" s="377">
        <f>+ﾂ.動物の死体!$AS$24</f>
        <v>0</v>
      </c>
      <c r="Y45" s="377">
        <f>+ﾃ.ばいじん!$AS$24</f>
        <v>0</v>
      </c>
      <c r="Z45" s="378">
        <f>+ﾄ.混合廃棄物その他!$AS$24</f>
        <v>0</v>
      </c>
      <c r="AA45" s="379">
        <f t="shared" si="4"/>
        <v>428.5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225</v>
      </c>
      <c r="I55" s="414">
        <f t="shared" si="10"/>
        <v>0</v>
      </c>
      <c r="J55" s="414">
        <f t="shared" si="10"/>
        <v>0</v>
      </c>
      <c r="K55" s="414">
        <f t="shared" si="10"/>
        <v>0</v>
      </c>
      <c r="L55" s="414">
        <f t="shared" si="10"/>
        <v>0</v>
      </c>
      <c r="M55" s="414">
        <f t="shared" si="10"/>
        <v>0</v>
      </c>
      <c r="N55" s="414">
        <f t="shared" si="10"/>
        <v>19.8</v>
      </c>
      <c r="O55" s="414">
        <f t="shared" si="10"/>
        <v>0</v>
      </c>
      <c r="P55" s="414">
        <f t="shared" si="10"/>
        <v>0</v>
      </c>
      <c r="Q55" s="414">
        <f t="shared" si="10"/>
        <v>0</v>
      </c>
      <c r="R55" s="414">
        <f t="shared" si="10"/>
        <v>0</v>
      </c>
      <c r="S55" s="414">
        <f t="shared" si="10"/>
        <v>4</v>
      </c>
      <c r="T55" s="414">
        <f t="shared" si="10"/>
        <v>0</v>
      </c>
      <c r="U55" s="414">
        <f t="shared" si="10"/>
        <v>0</v>
      </c>
      <c r="V55" s="414">
        <f t="shared" si="10"/>
        <v>1352.7</v>
      </c>
      <c r="W55" s="414">
        <f t="shared" si="10"/>
        <v>0</v>
      </c>
      <c r="X55" s="414">
        <f t="shared" si="10"/>
        <v>0</v>
      </c>
      <c r="Y55" s="414">
        <f t="shared" si="10"/>
        <v>0</v>
      </c>
      <c r="Z55" s="414">
        <f t="shared" si="10"/>
        <v>0</v>
      </c>
      <c r="AA55" s="415">
        <f>+AA9+AA19+AA20</f>
        <v>1601.5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令和6年6月21日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横浜市栄区小菅ケ谷4-26-11</v>
      </c>
      <c r="K16" s="705"/>
      <c r="L16" s="706"/>
      <c r="M16" s="706"/>
      <c r="N16" s="706"/>
      <c r="O16" s="707"/>
    </row>
    <row r="17" spans="1:15" ht="26.25" customHeight="1" x14ac:dyDescent="0.15">
      <c r="C17" s="78"/>
      <c r="H17" s="23" t="s">
        <v>7</v>
      </c>
      <c r="I17" s="23"/>
      <c r="J17" s="705" t="str">
        <f>+表紙!J40</f>
        <v>銀杏建設株式会社 代表取締役 須藤 よしえ</v>
      </c>
      <c r="K17" s="705"/>
      <c r="L17" s="706"/>
      <c r="M17" s="706"/>
      <c r="N17" s="706"/>
      <c r="O17" s="707"/>
    </row>
    <row r="18" spans="1:15" x14ac:dyDescent="0.15">
      <c r="C18" s="78"/>
      <c r="J18" s="21" t="s">
        <v>8</v>
      </c>
      <c r="O18" s="79"/>
    </row>
    <row r="19" spans="1:15" x14ac:dyDescent="0.15">
      <c r="C19" s="78"/>
      <c r="J19" s="24" t="s">
        <v>9</v>
      </c>
      <c r="K19" s="24"/>
      <c r="L19" s="718" t="str">
        <f>IF(+表紙!L42="","",+表紙!L42)</f>
        <v>045-897-1138</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銀杏建設株式会社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7023</v>
      </c>
      <c r="N25" s="743"/>
      <c r="O25" s="744"/>
    </row>
    <row r="26" spans="1:15" ht="18" customHeight="1" x14ac:dyDescent="0.15">
      <c r="C26" s="467" t="s">
        <v>11</v>
      </c>
      <c r="D26" s="468"/>
      <c r="E26" s="469"/>
      <c r="F26" s="729" t="str">
        <f>+表紙!F49</f>
        <v>横浜市栄区小菅ケ谷4-26-11</v>
      </c>
      <c r="G26" s="730"/>
      <c r="H26" s="730"/>
      <c r="I26" s="730"/>
      <c r="J26" s="730"/>
      <c r="K26" s="730"/>
      <c r="L26" s="126" t="s">
        <v>172</v>
      </c>
      <c r="M26" s="223"/>
      <c r="N26" s="733" t="str">
        <f>IF(+表紙!N49="","",+表紙!N49)</f>
        <v>045-897-1138</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91</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3</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1173</v>
      </c>
      <c r="I40" s="241" t="s">
        <v>4</v>
      </c>
      <c r="J40" s="447" t="s">
        <v>324</v>
      </c>
      <c r="K40" s="448"/>
      <c r="L40" s="449"/>
      <c r="M40" s="746">
        <f>+表紙!M63</f>
        <v>1173</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1173</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2024-06-24T04:49:24Z</dcterms:created>
  <dcterms:modified xsi:type="dcterms:W3CDTF">2024-06-24T04:49:24Z</dcterms:modified>
</cp:coreProperties>
</file>