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36750" yWindow="1245" windowWidth="17280" windowHeight="1005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<sst xmlns="http://schemas.openxmlformats.org/spreadsheetml/2006/main" count="3178" uniqueCount="466">
  <si>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</si>
  <si>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</si>
  <si>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</si>
  <si>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</si>
  <si>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</si>
  <si>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</si>
  <si>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</si>
  <si>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</si>
  <si>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</si>
  <si>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</si>
  <si>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</si>
  <si>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</si>
  <si>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</si>
  <si>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</si>
  <si>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</si>
  <si>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</si>
  <si>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</si>
  <si>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</si>
  <si>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</si>
  <si>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</si>
  <si>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</si>
  <si>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</si>
  <si>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</si>
  <si>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</si>
  <si>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</si>
  <si>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</si>
  <si>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</si>
  <si>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</si>
  <si>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</si>
  <si>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</si>
  <si>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</si>
  <si>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</si>
  <si>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</si>
  <si>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</si>
  <si>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</si>
  <si>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</si>
  <si>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</si>
  <si>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</si>
  <si>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</si>
  <si>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</si>
  <si>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</si>
  <si>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</si>
  <si>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</si>
  <si>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</si>
  <si>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</si>
  <si>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</si>
  <si>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</si>
  <si>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</si>
  <si>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</si>
  <si>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</si>
  <si>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</si>
  <si>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</si>
  <si>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</si>
  <si>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</si>
  <si>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</si>
  <si>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</si>
  <si>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</si>
  <si>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</si>
  <si>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</si>
  <si>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</si>
  <si>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</si>
  <si>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</si>
  <si>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</si>
  <si>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</si>
  <si>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</si>
  <si>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</si>
  <si>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</si>
  <si>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</si>
  <si>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</si>
  <si>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</si>
  <si>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</si>
  <si>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</si>
  <si>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</si>
  <si>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</si>
  <si>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</si>
  <si>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</si>
  <si>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</si>
  <si>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</si>
  <si>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</si>
  <si>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</si>
  <si>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</si>
  <si>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</si>
  <si>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</si>
  <si>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</si>
  <si>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</si>
  <si>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</si>
  <si>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</si>
  <si>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</si>
  <si>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</si>
  <si>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</si>
  <si>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</si>
  <si>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</si>
  <si>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</si>
  <si>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</si>
  <si>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</si>
  <si>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</si>
  <si>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</si>
  <si>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</si>
  <si>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</si>
  <si>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</si>
  <si>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</si>
  <si>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</si>
  <si>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</si>
  <si>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</si>
  <si>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</si>
  <si>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</si>
  <si>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</si>
  <si>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</si>
  <si>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</si>
  <si>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</si>
  <si>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</si>
  <si>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</si>
  <si>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</si>
  <si>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</si>
  <si>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</si>
  <si>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</si>
  <si>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</si>
  <si>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</si>
  <si>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</si>
  <si>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</si>
  <si>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</si>
  <si>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</si>
  <si>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</si>
  <si>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</si>
  <si>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</si>
  <si>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</si>
  <si>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</si>
  <si>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</si>
  <si>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</si>
  <si>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</si>
  <si>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</si>
  <si>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</si>
  <si>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</si>
  <si>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</si>
  <si>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</si>
  <si>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</si>
  <si>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</si>
  <si>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</si>
  <si>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</si>
  <si>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</si>
  <si>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</si>
  <si>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</si>
  <si>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</si>
  <si>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</si>
  <si>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</si>
  <si>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</si>
  <si>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</si>
  <si>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</si>
  <si>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</si>
  <si>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</si>
  <si>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</si>
  <si>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</si>
  <si>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</si>
  <si>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</si>
  <si>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</si>
  <si>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</si>
  <si>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</si>
  <si>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</si>
  <si>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</si>
  <si>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</si>
  <si>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</si>
  <si>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</si>
  <si>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</si>
  <si>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</si>
  <si>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</si>
  <si>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</si>
  <si>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</si>
  <si>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</si>
  <si>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</si>
  <si>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</si>
  <si>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</si>
  <si>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</si>
  <si>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</si>
  <si>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</si>
  <si>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</si>
  <si>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</si>
  <si>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</si>
  <si>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</si>
  <si>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</si>
  <si>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</si>
  <si>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</si>
  <si>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</si>
  <si>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</si>
  <si>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</si>
  <si>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</si>
  <si>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</si>
  <si>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</si>
  <si>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</si>
  <si>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</si>
  <si>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</si>
  <si>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</si>
  <si>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</si>
  <si>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</si>
  <si>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</si>
  <si>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</si>
  <si>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</si>
  <si>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</si>
  <si>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</si>
  <si>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</si>
  <si>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</si>
  <si>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</si>
  <si>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</si>
  <si>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</si>
  <si>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</si>
  <si>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</si>
  <si>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</si>
  <si>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</si>
  <si>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</si>
  <si>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</si>
  <si>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</si>
  <si>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</si>
  <si>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</si>
  <si>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</si>
  <si>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</si>
  <si>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</si>
  <si>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</si>
  <si>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</si>
  <si>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</si>
  <si>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</si>
  <si>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</si>
  <si>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</si>
  <si>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</si>
  <si>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</si>
  <si>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</si>
  <si>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</si>
  <si>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</si>
  <si>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</si>
  <si>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</si>
  <si>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</si>
  <si>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</si>
  <si>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</si>
  <si>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</si>
  <si>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</si>
  <si>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</si>
  <si>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</si>
  <si>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</si>
  <si>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</si>
  <si>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</si>
  <si>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</si>
  <si>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</si>
  <si>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</si>
  <si>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</si>
  <si>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</si>
  <si>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</si>
  <si>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</si>
  <si>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</si>
  <si>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</si>
  <si>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</si>
  <si>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</si>
  <si>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</si>
  <si>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</si>
  <si>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</si>
  <si>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</si>
  <si>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</si>
  <si>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</si>
  <si>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</si>
  <si>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</si>
  <si>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</si>
  <si>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</si>
  <si>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</si>
  <si>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</si>
  <si>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</si>
  <si>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</si>
  <si>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</si>
  <si>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</si>
  <si>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</si>
  <si>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</si>
  <si>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</si>
  <si>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</si>
  <si>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</si>
  <si>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</si>
  <si>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</si>
  <si>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</si>
  <si>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</si>
  <si>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</si>
  <si>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</si>
  <si>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</si>
  <si>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</si>
  <si>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</si>
  <si>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</si>
  <si>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</si>
  <si>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</si>
  <si>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</si>
  <si>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</si>
  <si>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</si>
  <si>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</si>
  <si>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</si>
  <si>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</si>
  <si>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</si>
  <si>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</si>
  <si>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</si>
  <si>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</si>
  <si>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</si>
  <si>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</si>
  <si>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</si>
  <si>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</si>
  <si>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</si>
  <si>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</si>
  <si>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</si>
  <si>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</si>
  <si>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</si>
  <si>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</si>
  <si>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</si>
  <si>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</si>
  <si>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</si>
  <si>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</si>
  <si>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</si>
  <si>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</si>
  <si>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</si>
  <si>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</si>
  <si>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</si>
  <si>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</si>
  <si>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</si>
  <si>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</si>
  <si>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</si>
  <si>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</si>
  <si>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</si>
  <si>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</si>
  <si>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</si>
  <si>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</si>
  <si>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</si>
  <si>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</si>
  <si>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</si>
  <si>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</si>
  <si>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</si>
  <si>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</si>
  <si>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</si>
  <si>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</si>
  <si>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</si>
  <si>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</si>
  <si>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</si>
  <si>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</si>
  <si>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</si>
  <si>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</si>
  <si>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</si>
  <si>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</si>
  <si>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</si>
  <si>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</si>
  <si>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</si>
  <si>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</si>
  <si>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</si>
  <si>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</si>
  <si>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</si>
  <si>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</si>
  <si>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</si>
  <si>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</si>
  <si>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</si>
  <si>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</si>
  <si>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</si>
  <si>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</si>
  <si>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</si>
  <si>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</si>
  <si>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</si>
  <si>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</si>
  <si>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</si>
  <si>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</si>
  <si>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</si>
  <si>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</si>
  <si>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</si>
  <si>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</si>
  <si>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</si>
  <si>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</si>
  <si>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</si>
  <si>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</si>
  <si>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</si>
  <si>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</si>
  <si>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</si>
  <si>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</si>
  <si>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</si>
  <si>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</si>
  <si>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</si>
  <si>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</si>
  <si>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</si>
  <si>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</si>
  <si>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</si>
  <si>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</si>
  <si>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</si>
  <si>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</si>
  <si>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</si>
  <si>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</si>
  <si>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</si>
  <si>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</si>
  <si>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</si>
  <si>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</si>
  <si>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</si>
  <si>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</si>
  <si>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</si>
  <si>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</si>
  <si>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</si>
  <si>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</si>
  <si>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</si>
  <si>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</si>
  <si>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</si>
  <si>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</si>
  <si>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</si>
  <si>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</si>
  <si>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</si>
  <si>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</si>
  <si>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</si>
  <si>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</si>
  <si>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</si>
  <si>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</si>
  <si>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</si>
  <si>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</si>
  <si>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</si>
  <si>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</si>
  <si>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</si>
  <si>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</si>
  <si>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</si>
  <si>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</si>
  <si>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</si>
  <si>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</si>
  <si>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</si>
  <si>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</si>
  <si>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</si>
  <si>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</si>
  <si>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</si>
  <si>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</si>
  <si>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</si>
  <si>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</si>
  <si>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</si>
  <si>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</si>
  <si>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</si>
  <si>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</si>
  <si>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</si>
  <si>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</si>
  <si>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</si>
  <si>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</si>
  <si>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</si>
  <si>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</si>
  <si>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</si>
  <si>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</si>
  <si>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</si>
  <si>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</si>
  <si>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</si>
  <si>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</si>
  <si>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</si>
  <si>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</si>
  <si>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</si>
  <si>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</si>
  <si>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</si>
  <si>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</si>
  <si>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</si>
  <si>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</si>
  <si>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</si>
  <si>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　○がれき類　⇒　破砕　⇒　再資源化
　○汚泥　⇒　脱水・固化　⇒　再資源化
　○廃プラスチック　⇒　切断・圧縮・焼却　⇒　再資源化
　○木くず　⇒　破砕・圧縮　⇒　再生材
　○金属くず　⇒　切断・溶融　⇒　リサイクル売却・再資源化
　○ガラス・陶磁器　⇒　溶融　⇒　再生材
　○混合廃棄物　⇒　分別・破砕　⇒　再資源化
　○廃油　⇒　油水分離　 ⇒　焼却 ⇒　再資源化
　</t>
    <phoneticPr fontId="3"/>
  </si>
  <si>
    <t>別紙1の通り</t>
    <rPh sb="0" eb="3">
      <t>ベッシイチ</t>
    </rPh>
    <rPh sb="4" eb="5">
      <t>トオ</t>
    </rPh>
    <phoneticPr fontId="3"/>
  </si>
  <si>
    <t>道路の掘削を伴う廃材が発生する工事を受注し、施工計画する段階で許可を取得している施工業者を選定し、排出される廃材が適正処理できるように指示しています。</t>
    <phoneticPr fontId="3"/>
  </si>
  <si>
    <t>工事受注量により廃材発生量は増減するが、分別を含め、リサイクルを推進していく。</t>
    <phoneticPr fontId="3"/>
  </si>
  <si>
    <t>数量の増減に関係なく、施工時に廃棄物の分別を行ない、再生材を製造している処理プラントを利用しています。</t>
    <phoneticPr fontId="3"/>
  </si>
  <si>
    <t>継続して分別を推進し、再生プラントへ搬入し、埋戻しや舗装復旧にリサイクル再生材を使用しています。</t>
    <phoneticPr fontId="3"/>
  </si>
  <si>
    <t>全て収集・運搬業者、処理会社へ委託しており、自ら行う再生利用はしていません。</t>
    <phoneticPr fontId="3"/>
  </si>
  <si>
    <t>今後も収集・運搬業者、処理会社へ委託する予定であり、自ら行う再生利用する予定はありません。</t>
    <phoneticPr fontId="3"/>
  </si>
  <si>
    <t>　特にありません。</t>
    <phoneticPr fontId="3"/>
  </si>
  <si>
    <t>予定はありません。</t>
    <rPh sb="0" eb="2">
      <t>ヨテイ</t>
    </rPh>
    <phoneticPr fontId="3"/>
  </si>
  <si>
    <t>　特にありません。</t>
  </si>
  <si>
    <t>新たに委託する中間処理施設については、契約締結前に保管・処理状況の確認を徹底しています。また、以前より継続している中間処理施設についても定期的(1回/3年程度)に巡視を実施しています。</t>
    <phoneticPr fontId="3"/>
  </si>
  <si>
    <t>今までと同様に新たに委託する中間処理施設については、契約締結前に保管・処理状況の確認を徹底していきます。また、以前より継続している中間処理施設についても今までと同様に定期的に巡視を実施します。</t>
    <phoneticPr fontId="3"/>
  </si>
  <si>
    <t>令和   6 年   6 月    日</t>
    <phoneticPr fontId="3"/>
  </si>
  <si>
    <t>横浜市西区西平沼町5-55</t>
    <phoneticPr fontId="3"/>
  </si>
  <si>
    <t>日鉄パイプライン＆エンジニアリング株式会社低圧導管工事部(神奈川)部長　松川晃士</t>
    <phoneticPr fontId="3"/>
  </si>
  <si>
    <t>日鉄パイプライン＆エンジニアリング株式会社　低圧導管工事部（神奈川）</t>
    <phoneticPr fontId="3"/>
  </si>
  <si>
    <t>045-314-6331</t>
    <phoneticPr fontId="3"/>
  </si>
  <si>
    <t>横浜市長</t>
    <phoneticPr fontId="3"/>
  </si>
  <si>
    <t>Ｄ－建設業</t>
    <phoneticPr fontId="3"/>
  </si>
  <si>
    <t>08 設備工事業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</si>
</sst>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7895"/>
          <a:ext cx="396240" cy="64008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6465"/>
          <a:ext cx="396240"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C37" sqref="C37:F37"/>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458</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463</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459</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460</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462</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461</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7022</v>
      </c>
      <c r="Q49" s="726"/>
      <c r="R49" s="726"/>
      <c r="S49" s="726"/>
      <c r="T49" s="726"/>
      <c r="U49" s="727"/>
    </row>
    <row r="50" spans="3:54" ht="26.25" customHeight="1" x14ac:dyDescent="0.15">
      <c r="C50" s="697" t="s">
        <v>11</v>
      </c>
      <c r="D50" s="698"/>
      <c r="E50" s="699"/>
      <c r="F50" s="708" t="s">
        <v>459</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464</v>
      </c>
      <c r="G54" s="793"/>
      <c r="H54" s="793"/>
      <c r="I54" s="793"/>
      <c r="J54" s="793"/>
      <c r="K54" s="793"/>
      <c r="L54" s="38" t="s">
        <v>48</v>
      </c>
      <c r="M54" s="38"/>
      <c r="N54" s="797" t="s">
        <v>465</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4136</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76</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445</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446</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7</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19535.399999999998</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447</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7</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16463.5</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448</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449</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450</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451</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452</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453</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454</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455</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454</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19535.399999999998</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19535.399999999998</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456</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16463.5</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16463.5</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457</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日鉄パイプライン＆エンジニアリング株式会社　低圧導管工事部（神奈川）</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8"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150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208.1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150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150</v>
      </c>
      <c r="P27" s="881"/>
      <c r="Q27" s="881"/>
      <c r="R27" s="881"/>
      <c r="S27" s="59" t="s">
        <v>38</v>
      </c>
      <c r="T27" s="80"/>
      <c r="U27" s="80"/>
      <c r="X27" s="78" t="s">
        <v>39</v>
      </c>
      <c r="Y27" s="81"/>
      <c r="AG27" s="68"/>
      <c r="AH27" s="68"/>
      <c r="AI27" s="68"/>
      <c r="AJ27" s="68"/>
      <c r="AK27" s="831">
        <f>+AG18+O27</f>
        <v>150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150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208.1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150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208.1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5.5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8"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1.5</v>
      </c>
      <c r="P27" s="881"/>
      <c r="Q27" s="881"/>
      <c r="R27" s="881"/>
      <c r="S27" s="59" t="s">
        <v>38</v>
      </c>
      <c r="T27" s="80"/>
      <c r="U27" s="80"/>
      <c r="X27" s="78" t="s">
        <v>39</v>
      </c>
      <c r="Y27" s="81"/>
      <c r="AG27" s="68"/>
      <c r="AH27" s="68"/>
      <c r="AI27" s="68"/>
      <c r="AJ27" s="68"/>
      <c r="AK27" s="831">
        <f>+AG18+O27</f>
        <v>1.5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1.9</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5.9</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5.9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2.2000000000000002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v>
      </c>
      <c r="P27" s="881"/>
      <c r="Q27" s="881"/>
      <c r="R27" s="881"/>
      <c r="S27" s="59" t="s">
        <v>38</v>
      </c>
      <c r="T27" s="80"/>
      <c r="U27" s="80"/>
      <c r="X27" s="78" t="s">
        <v>39</v>
      </c>
      <c r="Y27" s="81"/>
      <c r="AG27" s="68"/>
      <c r="AH27" s="68"/>
      <c r="AI27" s="68"/>
      <c r="AJ27" s="68"/>
      <c r="AK27" s="831">
        <f>+AG18+O27</f>
        <v>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2.2000000000000002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2.2000000000000002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8"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16000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18817.099999999999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16000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16000</v>
      </c>
      <c r="P27" s="881"/>
      <c r="Q27" s="881"/>
      <c r="R27" s="881"/>
      <c r="S27" s="59" t="s">
        <v>38</v>
      </c>
      <c r="T27" s="80"/>
      <c r="U27" s="80"/>
      <c r="X27" s="78" t="s">
        <v>39</v>
      </c>
      <c r="Y27" s="81"/>
      <c r="AG27" s="68"/>
      <c r="AH27" s="68"/>
      <c r="AI27" s="68"/>
      <c r="AJ27" s="68"/>
      <c r="AK27" s="831">
        <f>+AG18+O27</f>
        <v>16000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16000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18817.099999999999</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16000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18817.099999999999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日鉄パイプライン＆エンジニアリング株式会社　低圧導管工事部（神奈川）</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494.7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300</v>
      </c>
      <c r="P27" s="881"/>
      <c r="Q27" s="881"/>
      <c r="R27" s="881"/>
      <c r="S27" s="59" t="s">
        <v>38</v>
      </c>
      <c r="T27" s="80"/>
      <c r="U27" s="80"/>
      <c r="X27" s="78" t="s">
        <v>39</v>
      </c>
      <c r="Y27" s="81"/>
      <c r="AG27" s="68"/>
      <c r="AH27" s="68"/>
      <c r="AI27" s="68"/>
      <c r="AJ27" s="68"/>
      <c r="AK27" s="831">
        <f>+AG18+O27</f>
        <v>300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494.7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300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494.7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7"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日鉄パイプライン＆エンジニアリング株式会社　低圧導管工事部（神奈川）</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208.1</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5.5</v>
      </c>
      <c r="M9" s="507">
        <f>IF(OR(ｷ.紙くず!F24&gt;0,ｷ.紙くず!F24&lt;0),ｷ.紙くず!F24,IF(M$19&gt;0,"0",0))</f>
        <v>0</v>
      </c>
      <c r="N9" s="507">
        <f>IF(OR(ｸ.木くず!F24&gt;0,ｸ.木くず!F24&lt;0),ｸ.木くず!F24,IF(N$19&gt;0,"0",0))</f>
        <v>1.9</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5.9</v>
      </c>
      <c r="T9" s="507">
        <f>IF(OR(ｾ.ｶﾞﾗｽ･ｺﾝｸﾘ･陶磁器くず!F24&gt;0,ｾ.ｶﾞﾗｽ･ｺﾝｸﾘ･陶磁器くず!F24&lt;0),ｾ.ｶﾞﾗｽ･ｺﾝｸﾘ･陶磁器くず!F24,IF(T$19&gt;0,"0",0))</f>
        <v>2.2000000000000002</v>
      </c>
      <c r="U9" s="507">
        <f>IF(OR(ｿ.鉱さい!F24&gt;0,ｿ.鉱さい!F24&lt;0),ｿ.鉱さい!F24,IF(U$19&gt;0,"0",0))</f>
        <v>0</v>
      </c>
      <c r="V9" s="507">
        <f>IF(OR(ﾀ.がれき類!F24&gt;0,ﾀ.がれき類!F24&lt;0),ﾀ.がれき類!F24,IF(V$19&gt;0,"0",0))</f>
        <v>18817.099999999999</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494.7</v>
      </c>
      <c r="AA9" s="509">
        <f>IF(SUM(G9:Z9)&gt;0,SUM(G9:Z9),IF(AA$19&gt;0,"0",0))</f>
        <v>19535.399999999998</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208.1</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5.5</v>
      </c>
      <c r="M14" s="513">
        <f>IF(OR(ｷ.紙くず!F29&gt;0,ｷ.紙くず!F29&lt;0),ｷ.紙くず!F29,IF(M$19&gt;0,"0",0))</f>
        <v>0</v>
      </c>
      <c r="N14" s="513">
        <f>IF(OR(ｸ.木くず!F29&gt;0,ｸ.木くず!F29&lt;0),ｸ.木くず!F29,IF(N$19&gt;0,"0",0))</f>
        <v>1.9</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5.9</v>
      </c>
      <c r="T14" s="513">
        <f>IF(OR(ｾ.ｶﾞﾗｽ･ｺﾝｸﾘ･陶磁器くず!F29&gt;0,ｾ.ｶﾞﾗｽ･ｺﾝｸﾘ･陶磁器くず!F29&lt;0),ｾ.ｶﾞﾗｽ･ｺﾝｸﾘ･陶磁器くず!F29,IF(T$19&gt;0,"0",0))</f>
        <v>2.2000000000000002</v>
      </c>
      <c r="U14" s="513">
        <f>IF(OR(ｿ.鉱さい!F29&gt;0,ｿ.鉱さい!F29&lt;0),ｿ.鉱さい!F29,IF(U$19&gt;0,"0",0))</f>
        <v>0</v>
      </c>
      <c r="V14" s="513">
        <f>IF(OR(ﾀ.がれき類!F29&gt;0,ﾀ.がれき類!F29&lt;0),ﾀ.がれき類!F29,IF(V$19&gt;0,"0",0))</f>
        <v>18817.099999999999</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494.7</v>
      </c>
      <c r="AA14" s="515">
        <f t="shared" si="0"/>
        <v>19535.399999999998</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208.1</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5.5</v>
      </c>
      <c r="M16" s="513">
        <f>IF(OR(ｷ.紙くず!F31&gt;0,ｷ.紙くず!F31&lt;0),ｷ.紙くず!F31,IF(M$19&gt;0,"0",0))</f>
        <v>0</v>
      </c>
      <c r="N16" s="513">
        <f>IF(OR(ｸ.木くず!F31&gt;0,ｸ.木くず!F31&lt;0),ｸ.木くず!F31,IF(N$19&gt;0,"0",0))</f>
        <v>1.9</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5.9</v>
      </c>
      <c r="T16" s="513">
        <f>IF(OR(ｾ.ｶﾞﾗｽ･ｺﾝｸﾘ･陶磁器くず!F31&gt;0,ｾ.ｶﾞﾗｽ･ｺﾝｸﾘ･陶磁器くず!F31&lt;0),ｾ.ｶﾞﾗｽ･ｺﾝｸﾘ･陶磁器くず!F31,IF(T$19&gt;0,"0",0))</f>
        <v>2.2000000000000002</v>
      </c>
      <c r="U16" s="513">
        <f>IF(OR(ｿ.鉱さい!F31&gt;0,ｿ.鉱さい!F31&lt;0),ｿ.鉱さい!F31,IF(U$19&gt;0,"0",0))</f>
        <v>0</v>
      </c>
      <c r="V16" s="513">
        <f>IF(OR(ﾀ.がれき類!F31&gt;0,ﾀ.がれき類!F31&lt;0),ﾀ.がれき類!F31,IF(V$19&gt;0,"0",0))</f>
        <v>18817.099999999999</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494.7</v>
      </c>
      <c r="AA16" s="515">
        <f t="shared" si="0"/>
        <v>19535.399999999998</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150</v>
      </c>
      <c r="I19" s="519">
        <f t="shared" si="1"/>
        <v>0</v>
      </c>
      <c r="J19" s="519">
        <f t="shared" si="1"/>
        <v>0</v>
      </c>
      <c r="K19" s="519">
        <f t="shared" si="1"/>
        <v>0</v>
      </c>
      <c r="L19" s="519">
        <f t="shared" si="1"/>
        <v>5</v>
      </c>
      <c r="M19" s="519">
        <f t="shared" si="1"/>
        <v>0</v>
      </c>
      <c r="N19" s="519">
        <f t="shared" si="1"/>
        <v>1.5</v>
      </c>
      <c r="O19" s="519">
        <f t="shared" si="1"/>
        <v>0</v>
      </c>
      <c r="P19" s="519">
        <f t="shared" si="1"/>
        <v>0</v>
      </c>
      <c r="Q19" s="519">
        <f t="shared" si="1"/>
        <v>0</v>
      </c>
      <c r="R19" s="519">
        <f t="shared" si="1"/>
        <v>0</v>
      </c>
      <c r="S19" s="519">
        <f t="shared" si="1"/>
        <v>5</v>
      </c>
      <c r="T19" s="519">
        <f t="shared" si="1"/>
        <v>2</v>
      </c>
      <c r="U19" s="519">
        <f t="shared" si="1"/>
        <v>0</v>
      </c>
      <c r="V19" s="519">
        <f t="shared" si="1"/>
        <v>16000</v>
      </c>
      <c r="W19" s="519">
        <f t="shared" si="1"/>
        <v>0</v>
      </c>
      <c r="X19" s="519">
        <f t="shared" si="1"/>
        <v>0</v>
      </c>
      <c r="Y19" s="519">
        <f t="shared" si="1"/>
        <v>0</v>
      </c>
      <c r="Z19" s="520">
        <f t="shared" si="1"/>
        <v>300</v>
      </c>
      <c r="AA19" s="521">
        <f t="shared" ref="AA19:AA25" si="2">SUM(G19:Z19)</f>
        <v>16463.5</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150</v>
      </c>
      <c r="I37" s="554">
        <f t="shared" si="8"/>
        <v>0</v>
      </c>
      <c r="J37" s="554">
        <f t="shared" si="8"/>
        <v>0</v>
      </c>
      <c r="K37" s="554">
        <f t="shared" si="8"/>
        <v>0</v>
      </c>
      <c r="L37" s="554">
        <f t="shared" si="8"/>
        <v>5</v>
      </c>
      <c r="M37" s="554">
        <f t="shared" si="8"/>
        <v>0</v>
      </c>
      <c r="N37" s="554">
        <f t="shared" si="8"/>
        <v>1.5</v>
      </c>
      <c r="O37" s="554">
        <f t="shared" si="8"/>
        <v>0</v>
      </c>
      <c r="P37" s="554">
        <f t="shared" si="8"/>
        <v>0</v>
      </c>
      <c r="Q37" s="554">
        <f t="shared" si="8"/>
        <v>0</v>
      </c>
      <c r="R37" s="554">
        <f t="shared" si="8"/>
        <v>0</v>
      </c>
      <c r="S37" s="554">
        <f t="shared" si="8"/>
        <v>5</v>
      </c>
      <c r="T37" s="554">
        <f t="shared" si="8"/>
        <v>2</v>
      </c>
      <c r="U37" s="554">
        <f t="shared" si="8"/>
        <v>0</v>
      </c>
      <c r="V37" s="554">
        <f t="shared" si="8"/>
        <v>16000</v>
      </c>
      <c r="W37" s="554">
        <f t="shared" si="8"/>
        <v>0</v>
      </c>
      <c r="X37" s="554">
        <f t="shared" si="8"/>
        <v>0</v>
      </c>
      <c r="Y37" s="554">
        <f t="shared" si="8"/>
        <v>0</v>
      </c>
      <c r="Z37" s="555">
        <f t="shared" si="8"/>
        <v>300</v>
      </c>
      <c r="AA37" s="556">
        <f t="shared" si="4"/>
        <v>16463.5</v>
      </c>
    </row>
    <row r="38" spans="2:27" ht="24" customHeight="1" x14ac:dyDescent="0.15">
      <c r="B38" s="186"/>
      <c r="C38" s="972"/>
      <c r="D38" s="247"/>
      <c r="E38" s="245" t="s">
        <v>319</v>
      </c>
      <c r="F38" s="585"/>
      <c r="G38" s="545">
        <f t="shared" ref="G38:Z38" si="9">SUM(G39:G41)</f>
        <v>0</v>
      </c>
      <c r="H38" s="545">
        <f t="shared" si="9"/>
        <v>150</v>
      </c>
      <c r="I38" s="545">
        <f t="shared" si="9"/>
        <v>0</v>
      </c>
      <c r="J38" s="545">
        <f t="shared" si="9"/>
        <v>0</v>
      </c>
      <c r="K38" s="545">
        <f t="shared" si="9"/>
        <v>0</v>
      </c>
      <c r="L38" s="545">
        <f t="shared" si="9"/>
        <v>5</v>
      </c>
      <c r="M38" s="545">
        <f t="shared" si="9"/>
        <v>0</v>
      </c>
      <c r="N38" s="545">
        <f t="shared" si="9"/>
        <v>1.5</v>
      </c>
      <c r="O38" s="545">
        <f t="shared" si="9"/>
        <v>0</v>
      </c>
      <c r="P38" s="545">
        <f t="shared" si="9"/>
        <v>0</v>
      </c>
      <c r="Q38" s="545">
        <f t="shared" si="9"/>
        <v>0</v>
      </c>
      <c r="R38" s="545">
        <f t="shared" si="9"/>
        <v>0</v>
      </c>
      <c r="S38" s="545">
        <f t="shared" si="9"/>
        <v>5</v>
      </c>
      <c r="T38" s="545">
        <f t="shared" si="9"/>
        <v>2</v>
      </c>
      <c r="U38" s="545">
        <f t="shared" si="9"/>
        <v>0</v>
      </c>
      <c r="V38" s="545">
        <f t="shared" si="9"/>
        <v>16000</v>
      </c>
      <c r="W38" s="545">
        <f t="shared" si="9"/>
        <v>0</v>
      </c>
      <c r="X38" s="545">
        <f t="shared" si="9"/>
        <v>0</v>
      </c>
      <c r="Y38" s="545">
        <f t="shared" si="9"/>
        <v>0</v>
      </c>
      <c r="Z38" s="546">
        <f t="shared" si="9"/>
        <v>300</v>
      </c>
      <c r="AA38" s="547">
        <f t="shared" si="4"/>
        <v>16463.5</v>
      </c>
    </row>
    <row r="39" spans="2:27" ht="24" customHeight="1" x14ac:dyDescent="0.15">
      <c r="B39" s="186"/>
      <c r="C39" s="972"/>
      <c r="D39" s="248"/>
      <c r="E39" s="243"/>
      <c r="F39" s="241" t="s">
        <v>233</v>
      </c>
      <c r="G39" s="548">
        <f>+ｱ.燃え殻!$Z$28</f>
        <v>0</v>
      </c>
      <c r="H39" s="548">
        <f>+ｲ.汚泥!$Z$28</f>
        <v>150</v>
      </c>
      <c r="I39" s="548">
        <f>+ｳ.廃油!$Z$28</f>
        <v>0</v>
      </c>
      <c r="J39" s="548">
        <f>+ｴ.廃酸!$Z$28</f>
        <v>0</v>
      </c>
      <c r="K39" s="548">
        <f>+ｵ.廃ｱﾙｶﾘ!$Z$28</f>
        <v>0</v>
      </c>
      <c r="L39" s="548">
        <f>+ｶ.廃ﾌﾟﾗ類!$Z$28</f>
        <v>5</v>
      </c>
      <c r="M39" s="548">
        <f>+ｷ.紙くず!$Z$28</f>
        <v>0</v>
      </c>
      <c r="N39" s="548">
        <f>+ｸ.木くず!$Z$28</f>
        <v>1.5</v>
      </c>
      <c r="O39" s="548">
        <f>+ｹ.繊維くず!$Z$28</f>
        <v>0</v>
      </c>
      <c r="P39" s="548">
        <f>+ｺ.動植物性残さ!$Z$28</f>
        <v>0</v>
      </c>
      <c r="Q39" s="548">
        <f>+ｻ.動物系固形不要物!$Z$28</f>
        <v>0</v>
      </c>
      <c r="R39" s="548">
        <f>+ｼ.ｺﾞﾑくず!$Z$28</f>
        <v>0</v>
      </c>
      <c r="S39" s="548">
        <f>+ｽ.金属くず!$Z$28</f>
        <v>5</v>
      </c>
      <c r="T39" s="548">
        <f>+ｾ.ｶﾞﾗｽ･ｺﾝｸﾘ･陶磁器くず!$Z$28</f>
        <v>2</v>
      </c>
      <c r="U39" s="548">
        <f>+ｿ.鉱さい!$Z$28</f>
        <v>0</v>
      </c>
      <c r="V39" s="548">
        <f>+ﾀ.がれき類!$Z$28</f>
        <v>16000</v>
      </c>
      <c r="W39" s="548">
        <f>+ﾁ.動物のふん尿!$Z$28</f>
        <v>0</v>
      </c>
      <c r="X39" s="548">
        <f>+ﾂ.動物の死体!$Z$28</f>
        <v>0</v>
      </c>
      <c r="Y39" s="548">
        <f>+ﾃ.ばいじん!$Z$28</f>
        <v>0</v>
      </c>
      <c r="Z39" s="549">
        <f>+ﾄ.混合廃棄物その他!$Z$28</f>
        <v>300</v>
      </c>
      <c r="AA39" s="550">
        <f t="shared" si="4"/>
        <v>16463.5</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150</v>
      </c>
      <c r="I43" s="557">
        <f>+ｳ.廃油!$AK$27</f>
        <v>0</v>
      </c>
      <c r="J43" s="557">
        <f>+ｴ.廃酸!$AK$27</f>
        <v>0</v>
      </c>
      <c r="K43" s="557">
        <f>+ｵ.廃ｱﾙｶﾘ!$AK$27</f>
        <v>0</v>
      </c>
      <c r="L43" s="557">
        <f>+ｶ.廃ﾌﾟﾗ類!$AK$27</f>
        <v>5</v>
      </c>
      <c r="M43" s="557">
        <f>+ｷ.紙くず!$AK$27</f>
        <v>0</v>
      </c>
      <c r="N43" s="557">
        <f>+ｸ.木くず!$AK$27</f>
        <v>1.5</v>
      </c>
      <c r="O43" s="557">
        <f>+ｹ.繊維くず!$AK$27</f>
        <v>0</v>
      </c>
      <c r="P43" s="557">
        <f>+ｺ.動植物性残さ!$AK$27</f>
        <v>0</v>
      </c>
      <c r="Q43" s="557">
        <f>+ｻ.動物系固形不要物!$AK$27</f>
        <v>0</v>
      </c>
      <c r="R43" s="557">
        <f>+ｼ.ｺﾞﾑくず!$AK$27</f>
        <v>0</v>
      </c>
      <c r="S43" s="557">
        <f>+ｽ.金属くず!$AK$27</f>
        <v>5</v>
      </c>
      <c r="T43" s="557">
        <f>+ｾ.ｶﾞﾗｽ･ｺﾝｸﾘ･陶磁器くず!$AK$27</f>
        <v>2</v>
      </c>
      <c r="U43" s="557">
        <f>+ｿ.鉱さい!$AK$27</f>
        <v>0</v>
      </c>
      <c r="V43" s="557">
        <f>+ﾀ.がれき類!$AK$27</f>
        <v>16000</v>
      </c>
      <c r="W43" s="557">
        <f>+ﾁ.動物のふん尿!$AK$27</f>
        <v>0</v>
      </c>
      <c r="X43" s="557">
        <f>+ﾂ.動物の死体!$AK$27</f>
        <v>0</v>
      </c>
      <c r="Y43" s="557">
        <f>+ﾃ.ばいじん!$AK$27</f>
        <v>0</v>
      </c>
      <c r="Z43" s="558">
        <f>+ﾄ.混合廃棄物その他!$AK$27</f>
        <v>300</v>
      </c>
      <c r="AA43" s="559">
        <f t="shared" si="4"/>
        <v>16463.5</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150</v>
      </c>
      <c r="I45" s="563">
        <f>+ｳ.廃油!$AR$24</f>
        <v>0</v>
      </c>
      <c r="J45" s="563">
        <f>+ｴ.廃酸!$AR$24</f>
        <v>0</v>
      </c>
      <c r="K45" s="563">
        <f>+ｵ.廃ｱﾙｶﾘ!$AR$24</f>
        <v>0</v>
      </c>
      <c r="L45" s="563">
        <f>+ｶ.廃ﾌﾟﾗ類!$AR$24</f>
        <v>5</v>
      </c>
      <c r="M45" s="563">
        <f>+ｷ.紙くず!$AR$24</f>
        <v>0</v>
      </c>
      <c r="N45" s="563">
        <f>+ｸ.木くず!$AR$24</f>
        <v>1.5</v>
      </c>
      <c r="O45" s="563">
        <f>+ｹ.繊維くず!$AR$24</f>
        <v>0</v>
      </c>
      <c r="P45" s="563">
        <f>+ｺ.動植物性残さ!$AR$24</f>
        <v>0</v>
      </c>
      <c r="Q45" s="563">
        <f>+ｻ.動物系固形不要物!$AR$24</f>
        <v>0</v>
      </c>
      <c r="R45" s="563">
        <f>+ｼ.ｺﾞﾑくず!$AR$24</f>
        <v>0</v>
      </c>
      <c r="S45" s="563">
        <f>+ｽ.金属くず!$AR$24</f>
        <v>5</v>
      </c>
      <c r="T45" s="563">
        <f>+ｾ.ｶﾞﾗｽ･ｺﾝｸﾘ･陶磁器くず!$AR$24</f>
        <v>2</v>
      </c>
      <c r="U45" s="563">
        <f>+ｿ.鉱さい!$AR$24</f>
        <v>0</v>
      </c>
      <c r="V45" s="563">
        <f>+ﾀ.がれき類!$AR$24</f>
        <v>16000</v>
      </c>
      <c r="W45" s="563">
        <f>+ﾁ.動物のふん尿!$AR$24</f>
        <v>0</v>
      </c>
      <c r="X45" s="563">
        <f>+ﾂ.動物の死体!$AR$24</f>
        <v>0</v>
      </c>
      <c r="Y45" s="563">
        <f>+ﾃ.ばいじん!$AR$24</f>
        <v>0</v>
      </c>
      <c r="Z45" s="564">
        <f>+ﾄ.混合廃棄物その他!$AR$24</f>
        <v>300</v>
      </c>
      <c r="AA45" s="565">
        <f t="shared" si="4"/>
        <v>16463.5</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358.1</v>
      </c>
      <c r="I55" s="634">
        <f t="shared" si="10"/>
        <v>0</v>
      </c>
      <c r="J55" s="634">
        <f t="shared" si="10"/>
        <v>0</v>
      </c>
      <c r="K55" s="634">
        <f t="shared" si="10"/>
        <v>0</v>
      </c>
      <c r="L55" s="634">
        <f t="shared" si="10"/>
        <v>10.5</v>
      </c>
      <c r="M55" s="634">
        <f t="shared" si="10"/>
        <v>0</v>
      </c>
      <c r="N55" s="634">
        <f t="shared" si="10"/>
        <v>3.4</v>
      </c>
      <c r="O55" s="634">
        <f t="shared" si="10"/>
        <v>0</v>
      </c>
      <c r="P55" s="634">
        <f t="shared" si="10"/>
        <v>0</v>
      </c>
      <c r="Q55" s="634">
        <f t="shared" si="10"/>
        <v>0</v>
      </c>
      <c r="R55" s="634">
        <f t="shared" si="10"/>
        <v>0</v>
      </c>
      <c r="S55" s="634">
        <f t="shared" si="10"/>
        <v>10.9</v>
      </c>
      <c r="T55" s="634">
        <f t="shared" si="10"/>
        <v>4.2</v>
      </c>
      <c r="U55" s="634">
        <f t="shared" si="10"/>
        <v>0</v>
      </c>
      <c r="V55" s="634">
        <f t="shared" si="10"/>
        <v>34817.1</v>
      </c>
      <c r="W55" s="634">
        <f t="shared" si="10"/>
        <v>0</v>
      </c>
      <c r="X55" s="634">
        <f t="shared" si="10"/>
        <v>0</v>
      </c>
      <c r="Y55" s="634">
        <f t="shared" si="10"/>
        <v>0</v>
      </c>
      <c r="Z55" s="634">
        <f t="shared" si="10"/>
        <v>794.7</v>
      </c>
      <c r="AA55" s="633">
        <f>+AA9+AA19+AA20</f>
        <v>35998.899999999994</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2"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 年   6 月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横浜市西区西平沼町5-55</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日鉄パイプライン＆エンジニアリング株式会社低圧導管工事部(神奈川)部長　松川晃士</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045-314-6331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日鉄パイプライン＆エンジニアリング株式会社　低圧導管工事部（神奈川）</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7022</v>
      </c>
      <c r="Q25" s="1086"/>
      <c r="R25" s="1086"/>
      <c r="S25" s="1086"/>
      <c r="T25" s="1086"/>
      <c r="U25" s="1087"/>
    </row>
    <row r="26" spans="1:22" ht="26.25" customHeight="1" x14ac:dyDescent="0.15">
      <c r="C26" s="1099" t="s">
        <v>11</v>
      </c>
      <c r="D26" s="1100"/>
      <c r="E26" s="1101"/>
      <c r="F26" s="1118" t="str">
        <f>+表紙!F50</f>
        <v>横浜市西区西平沼町5-55</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08 設備工事業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4136</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76</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7</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19535.399999999998</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道路の掘削を伴う廃材が発生する工事を受注し、施工計画する段階で許可を取得している施工業者を選定し、排出される廃材が適正処理できるように指示しています。</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7</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16463.5</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工事受注量により廃材発生量は増減するが、分別を含め、リサイクルを推進していく。</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数量の増減に関係なく、施工時に廃棄物の分別を行ない、再生材を製造している処理プラントを利用しています。</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継続して分別を推進し、再生プラントへ搬入し、埋戻しや舗装復旧にリサイクル再生材を使用しています。</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全て収集・運搬業者、処理会社へ委託しており、自ら行う再生利用はしていません。</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今後も収集・運搬業者、処理会社へ委託する予定であり、自ら行う再生利用する予定はありません。</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特にありません。</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予定はありません。</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特にありません。</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予定はありません。</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19535.399999999998</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19535.399999999998</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新たに委託する中間処理施設については、契約締結前に保管・処理状況の確認を徹底しています。また、以前より継続している中間処理施設についても定期的(1回/3年程度)に巡視を実施しています。</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16463.5</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16463.5</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今までと同様に新たに委託する中間処理施設については、契約締結前に保管・処理状況の確認を徹底していきます。また、以前より継続している中間処理施設についても今までと同様に定期的に巡視を実施します。</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2024-07-01T10:36:59Z</dcterms:created>
  <dcterms:modified xsi:type="dcterms:W3CDTF">2024-07-01T10:37:06Z</dcterms:modified>
</cp:coreProperties>
</file>