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665"/>
  </bookViews>
  <sheets>
    <sheet name="勤務表の記入方法" sheetId="5" r:id="rId1"/>
    <sheet name="【記載例】福祉用具" sheetId="10" r:id="rId2"/>
    <sheet name="勤務表" sheetId="1" r:id="rId3"/>
    <sheet name="プルダウン・リスト" sheetId="2" r:id="rId4"/>
  </sheets>
  <definedNames>
    <definedName name="_xlnm.Print_Area" localSheetId="1">【記載例】福祉用具!$A$1:$BD$50</definedName>
    <definedName name="_xlnm.Print_Area" localSheetId="2">勤務表!$A$1:$BD$50</definedName>
    <definedName name="_xlnm.Print_Area" localSheetId="0">勤務表の記入方法!$A$1:$O$75</definedName>
    <definedName name="_xlnm.Print_Titles" localSheetId="1">【記載例】福祉用具!$1:$12</definedName>
    <definedName name="_xlnm.Print_Titles" localSheetId="2">勤務表!$1:$12</definedName>
    <definedName name="管理者">プルダウン・リスト!$C$17:$C$29</definedName>
    <definedName name="職種">プルダウン・リスト!$C$16:$K$16</definedName>
    <definedName name="福祉用具専門相談員">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5" i="1" l="1"/>
  <c r="G38" i="1"/>
  <c r="E38" i="1"/>
  <c r="G37" i="1"/>
  <c r="E37" i="1"/>
  <c r="G36" i="1"/>
  <c r="E36" i="1"/>
  <c r="G35" i="1"/>
  <c r="G38" i="10"/>
  <c r="E38" i="10"/>
  <c r="E37" i="10"/>
  <c r="E35" i="10"/>
  <c r="C44" i="1" l="1"/>
  <c r="E39" i="1"/>
  <c r="H44" i="1"/>
  <c r="H43" i="1"/>
  <c r="C43" i="1"/>
  <c r="P39" i="1"/>
  <c r="C49" i="1" s="1"/>
  <c r="L39" i="1"/>
  <c r="J39" i="1"/>
  <c r="G39" i="1"/>
  <c r="M44" i="1" l="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E36"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G35" i="10" s="1"/>
  <c r="AW30" i="10"/>
  <c r="AW28" i="10"/>
  <c r="AW20" i="10"/>
  <c r="AW16" i="10"/>
  <c r="G37" i="10" s="1"/>
  <c r="AW24" i="10"/>
  <c r="AW14" i="10"/>
  <c r="G36"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<sst xmlns="http://schemas.openxmlformats.org/spreadsheetml/2006/main" count="281" uniqueCount="144">
  <si>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</si>
  <si>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</si>
  <si>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</si>
  <si>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</si>
  <si>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</si>
  <si>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</si>
  <si>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</si>
  <si>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</si>
  <si>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</si>
  <si>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</si>
  <si>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</si>
  <si>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</si>
  <si>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</si>
  <si>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</si>
  <si>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</si>
  <si>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</si>
  <si>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</si>
  <si>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</si>
  <si>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</si>
  <si>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</si>
  <si>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</si>
  <si>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</si>
  <si>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</si>
  <si>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</si>
  <si>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</si>
  <si>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</si>
  <si>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</si>
  <si>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</si>
  <si>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</si>
  <si>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</si>
  <si>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</si>
  <si>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</si>
  <si>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</si>
  <si>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</si>
  <si>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</si>
  <si>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</si>
  <si>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</si>
  <si>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</si>
  <si>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</si>
  <si>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</si>
  <si>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</si>
  <si>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</si>
  <si>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</si>
  <si>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</si>
  <si>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</si>
  <si>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</si>
  <si>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</si>
  <si>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</si>
  <si>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</si>
  <si>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</si>
  <si>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</si>
  <si>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</si>
  <si>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</si>
  <si>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</si>
  <si>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</si>
  <si>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</si>
  <si>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</si>
  <si>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</si>
  <si>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</si>
  <si>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</si>
  <si>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</si>
  <si>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</si>
  <si>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</si>
  <si>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</si>
  <si>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</si>
  <si>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</si>
  <si>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</si>
  <si>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</si>
  <si>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</si>
  <si>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</si>
  <si>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</si>
  <si>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</si>
  <si>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</si>
  <si>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</si>
  <si>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</si>
  <si>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</si>
  <si>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</si>
  <si>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</si>
  <si>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</si>
  <si>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</si>
  <si>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</si>
  <si>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</si>
  <si>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</si>
  <si>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</si>
  <si>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</si>
  <si>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</si>
  <si>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</si>
  <si>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</si>
  <si>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</si>
  <si>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</si>
  <si>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</si>
  <si>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</si>
  <si>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</si>
  <si>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</si>
  <si>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</si>
  <si>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</si>
  <si>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</si>
  <si>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</si>
  <si>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</si>
  <si>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</si>
  <si>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</si>
  <si>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</si>
  <si>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</si>
  <si>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</si>
  <si>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</si>
  <si>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</si>
  <si>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</si>
  <si>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</si>
  <si>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</si>
  <si>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</si>
  <si>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</si>
  <si>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</si>
  <si>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</si>
  <si>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</si>
  <si>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</si>
  <si>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</si>
  <si>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</si>
  <si>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</si>
  <si>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</si>
  <si>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</si>
  <si>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</si>
  <si>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</si>
  <si>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</si>
  <si>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</si>
  <si>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</si>
  <si>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</si>
  <si>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</si>
  <si>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</si>
  <si>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</si>
  <si>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</si>
  <si>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</si>
  <si>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</si>
  <si>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</si>
  <si>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</si>
  <si>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福祉用具貸与・介護予防福祉用具貸与・特定福祉用具販売・特定介護予防福祉用具販売</t>
    <phoneticPr fontId="1"/>
  </si>
  <si>
    <t>≪提出不要≫</t>
    <phoneticPr fontId="1"/>
  </si>
  <si>
    <t>　　　兼務の区分について</t>
    <phoneticPr fontId="1"/>
  </si>
  <si>
    <t>　　　従業者が複数の職種に従事している場合のことをいいます。また、貸与と販売を一体で運営する場合は、福祉用具専門相談員は「兼務」になります。</t>
    <rPh sb="61" eb="63">
      <t>ケンム</t>
    </rPh>
    <phoneticPr fontId="1"/>
  </si>
  <si>
    <t>　　（従業者が複数の職務を行っていない場合は事業所が予防サービスの提供を行っていても兼務の扱いにはなりません。）</t>
    <phoneticPr fontId="1"/>
  </si>
  <si>
    <r>
      <t xml:space="preserve">       ※選択した資格及び研修に関して、</t>
    </r>
    <r>
      <rPr>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</si>
  <si>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B</t>
  </si>
  <si>
    <t>福祉用具貸与・介護予防福祉用具貸与/特定福祉用具販売・特定介護予防福祉用具販売</t>
    <phoneticPr fontId="1"/>
  </si>
  <si>
    <t>福祉用具貸与・介護予防福祉用具貸与/特定福祉用具販売・特定介護予防福祉用具販売</t>
    <rPh sb="0" eb="2">
      <t>フクシ</t>
    </rPh>
    <rPh sb="2" eb="4">
      <t>ヨウグ</t>
    </rPh>
    <rPh sb="4" eb="6">
      <t>タイヨ</t>
    </rPh>
    <rPh sb="7" eb="9">
      <t>カイゴ</t>
    </rPh>
    <rPh sb="9" eb="11">
      <t>ヨボウ</t>
    </rPh>
    <rPh sb="11" eb="13">
      <t>フクシ</t>
    </rPh>
    <rPh sb="13" eb="15">
      <t>ヨウグ</t>
    </rPh>
    <rPh sb="15" eb="17">
      <t>タイヨ</t>
    </rPh>
    <rPh sb="18" eb="20">
      <t>トクテイ</t>
    </rPh>
    <rPh sb="20" eb="22">
      <t>フクシ</t>
    </rPh>
    <rPh sb="22" eb="24">
      <t>ヨウグ</t>
    </rPh>
    <rPh sb="24" eb="26">
      <t>ハンバイ</t>
    </rPh>
    <rPh sb="27" eb="29">
      <t>トクテイ</t>
    </rPh>
    <rPh sb="29" eb="31">
      <t>カイゴ</t>
    </rPh>
    <rPh sb="31" eb="33">
      <t>ヨボウ</t>
    </rPh>
    <rPh sb="33" eb="35">
      <t>フクシ</t>
    </rPh>
    <rPh sb="35" eb="37">
      <t>ヨウグ</t>
    </rPh>
    <rPh sb="37" eb="39">
      <t>ハンバイ</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</si>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</sst>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0" borderId="0" xfId="0" applyFont="1" applyAlignment="1">
      <alignment horizontal="left" vertical="center"/>
    </xf>
    <xf numFmtId="0" fontId="15"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horizontal="centerContinuous"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horizontal="left" vertical="center"/>
    </xf>
    <xf numFmtId="179" fontId="14" fillId="3" borderId="0" xfId="0" applyNumberFormat="1"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righ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justify" vertical="center" wrapText="1"/>
    </xf>
    <xf numFmtId="180" fontId="14" fillId="0" borderId="0" xfId="0" applyNumberFormat="1" applyFont="1" applyFill="1" applyAlignment="1" applyProtection="1">
      <alignment vertical="center"/>
    </xf>
    <xf numFmtId="180" fontId="14" fillId="0" borderId="0" xfId="0" applyNumberFormat="1" applyFont="1" applyFill="1" applyBorder="1" applyAlignment="1" applyProtection="1">
      <alignment vertical="center"/>
    </xf>
    <xf numFmtId="0" fontId="18" fillId="3" borderId="0" xfId="0" applyFont="1" applyFill="1">
      <alignment vertical="center"/>
    </xf>
    <xf numFmtId="0" fontId="18" fillId="3" borderId="10" xfId="0" applyFont="1" applyFill="1" applyBorder="1" applyAlignment="1">
      <alignment horizontal="center" vertical="center"/>
    </xf>
    <xf numFmtId="0" fontId="18"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31" xfId="0" applyFont="1" applyFill="1" applyBorder="1" applyAlignment="1">
      <alignment horizontal="center" vertical="center"/>
    </xf>
    <xf numFmtId="0" fontId="18" fillId="3" borderId="49" xfId="0" applyFont="1" applyFill="1" applyBorder="1">
      <alignment vertical="center"/>
    </xf>
    <xf numFmtId="0" fontId="18" fillId="3" borderId="6" xfId="0" applyFont="1" applyFill="1" applyBorder="1">
      <alignment vertical="center"/>
    </xf>
    <xf numFmtId="0" fontId="7" fillId="3" borderId="9" xfId="0" applyFont="1" applyFill="1" applyBorder="1">
      <alignment vertical="center"/>
    </xf>
    <xf numFmtId="0" fontId="18"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8" fillId="3" borderId="18" xfId="0" applyFont="1" applyFill="1" applyBorder="1">
      <alignment vertical="center"/>
    </xf>
    <xf numFmtId="0" fontId="18"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4" fillId="3" borderId="0" xfId="0" applyFont="1" applyFill="1" applyBorder="1" applyAlignment="1" applyProtection="1">
      <alignment horizontal="center" vertical="center"/>
    </xf>
    <xf numFmtId="177" fontId="14" fillId="3" borderId="0" xfId="1" applyNumberFormat="1"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179" fontId="14" fillId="3" borderId="0" xfId="0" applyNumberFormat="1" applyFont="1" applyFill="1" applyBorder="1" applyAlignment="1" applyProtection="1">
      <alignment horizontal="center" vertical="center"/>
    </xf>
    <xf numFmtId="0" fontId="18" fillId="3" borderId="10" xfId="0" applyFont="1" applyFill="1" applyBorder="1" applyAlignment="1">
      <alignment vertical="center" shrinkToFit="1"/>
    </xf>
    <xf numFmtId="0" fontId="18" fillId="3" borderId="4" xfId="0" applyFont="1" applyFill="1" applyBorder="1" applyAlignment="1">
      <alignment horizontal="center" vertical="center" shrinkToFit="1"/>
    </xf>
    <xf numFmtId="176" fontId="14" fillId="3" borderId="0" xfId="0" applyNumberFormat="1" applyFont="1" applyFill="1" applyBorder="1" applyAlignment="1" applyProtection="1">
      <alignment vertical="center"/>
    </xf>
    <xf numFmtId="177" fontId="14"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4" fillId="3" borderId="0" xfId="0" applyFont="1" applyFill="1" applyAlignment="1">
      <alignment horizontal="left" vertical="center"/>
    </xf>
    <xf numFmtId="0" fontId="9" fillId="3" borderId="0" xfId="0" applyFont="1" applyFill="1" applyAlignment="1">
      <alignment horizontal="left" vertical="center"/>
    </xf>
    <xf numFmtId="181" fontId="7" fillId="4" borderId="60"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61" xfId="0" applyNumberFormat="1" applyFont="1" applyFill="1" applyBorder="1" applyAlignment="1" applyProtection="1">
      <alignment horizontal="center" vertical="center" shrinkToFit="1"/>
      <protection locked="0"/>
    </xf>
    <xf numFmtId="181" fontId="7" fillId="4" borderId="62"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19"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xf>
    <xf numFmtId="0" fontId="14"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180" fontId="14" fillId="0" borderId="13" xfId="0" applyNumberFormat="1" applyFont="1" applyFill="1" applyBorder="1" applyAlignment="1" applyProtection="1">
      <alignment horizontal="right" vertical="center"/>
    </xf>
    <xf numFmtId="180" fontId="14" fillId="0" borderId="12" xfId="0" applyNumberFormat="1" applyFont="1" applyFill="1" applyBorder="1" applyAlignment="1" applyProtection="1">
      <alignment horizontal="right" vertical="center"/>
    </xf>
    <xf numFmtId="180" fontId="14" fillId="0" borderId="13" xfId="1" applyNumberFormat="1" applyFont="1" applyFill="1" applyBorder="1" applyAlignment="1" applyProtection="1">
      <alignment horizontal="right" vertical="center"/>
    </xf>
    <xf numFmtId="180" fontId="14" fillId="0" borderId="12" xfId="1" applyNumberFormat="1" applyFont="1" applyFill="1" applyBorder="1" applyAlignment="1" applyProtection="1">
      <alignment horizontal="right" vertical="center"/>
    </xf>
    <xf numFmtId="180" fontId="14" fillId="4" borderId="13" xfId="0" applyNumberFormat="1" applyFont="1" applyFill="1" applyBorder="1" applyAlignment="1" applyProtection="1">
      <alignment horizontal="right" vertical="center"/>
      <protection locked="0"/>
    </xf>
    <xf numFmtId="180" fontId="14" fillId="4" borderId="12" xfId="0" applyNumberFormat="1" applyFont="1" applyFill="1" applyBorder="1" applyAlignment="1" applyProtection="1">
      <alignment horizontal="right" vertical="center"/>
      <protection locked="0"/>
    </xf>
    <xf numFmtId="180" fontId="14" fillId="4" borderId="13" xfId="1" applyNumberFormat="1" applyFont="1" applyFill="1" applyBorder="1" applyAlignment="1" applyProtection="1">
      <alignment horizontal="right" vertical="center"/>
      <protection locked="0"/>
    </xf>
    <xf numFmtId="180" fontId="14" fillId="4" borderId="12" xfId="1" applyNumberFormat="1" applyFont="1" applyFill="1" applyBorder="1" applyAlignment="1" applyProtection="1">
      <alignment horizontal="right" vertical="center"/>
      <protection locked="0"/>
    </xf>
    <xf numFmtId="0" fontId="14" fillId="3" borderId="0" xfId="0" applyFont="1" applyFill="1" applyBorder="1" applyAlignment="1" applyProtection="1">
      <alignment horizontal="center" vertical="center"/>
    </xf>
    <xf numFmtId="0" fontId="14" fillId="3" borderId="0" xfId="0" applyFont="1" applyFill="1" applyBorder="1" applyAlignment="1" applyProtection="1">
      <alignment horizontal="right" vertical="center"/>
    </xf>
    <xf numFmtId="177" fontId="14" fillId="3" borderId="0"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176" fontId="14" fillId="0" borderId="22" xfId="0" applyNumberFormat="1" applyFont="1" applyFill="1" applyBorder="1" applyAlignment="1" applyProtection="1">
      <alignment horizontal="center" vertical="center"/>
    </xf>
    <xf numFmtId="176" fontId="14" fillId="0" borderId="12" xfId="0" applyNumberFormat="1" applyFont="1" applyFill="1" applyBorder="1" applyAlignment="1" applyProtection="1">
      <alignment horizontal="center" vertical="center"/>
    </xf>
    <xf numFmtId="178" fontId="14" fillId="3" borderId="13" xfId="0" applyNumberFormat="1" applyFont="1" applyFill="1" applyBorder="1" applyAlignment="1" applyProtection="1">
      <alignment horizontal="center" vertical="center"/>
    </xf>
    <xf numFmtId="178" fontId="14" fillId="3" borderId="22" xfId="0" applyNumberFormat="1" applyFont="1" applyFill="1" applyBorder="1" applyAlignment="1" applyProtection="1">
      <alignment horizontal="center" vertical="center"/>
    </xf>
    <xf numFmtId="178" fontId="14" fillId="3" borderId="12" xfId="0" applyNumberFormat="1" applyFont="1" applyFill="1" applyBorder="1" applyAlignment="1" applyProtection="1">
      <alignment horizontal="center" vertical="center"/>
    </xf>
    <xf numFmtId="0" fontId="14" fillId="4" borderId="13" xfId="0" applyFont="1" applyFill="1" applyBorder="1" applyAlignment="1" applyProtection="1">
      <alignment horizontal="center" vertical="center"/>
      <protection locked="0"/>
    </xf>
    <xf numFmtId="0" fontId="14" fillId="4" borderId="12" xfId="0" applyFont="1" applyFill="1" applyBorder="1" applyAlignment="1" applyProtection="1">
      <alignment horizontal="center" vertical="center"/>
      <protection locked="0"/>
    </xf>
    <xf numFmtId="180" fontId="14" fillId="0" borderId="13" xfId="0" applyNumberFormat="1" applyFont="1" applyFill="1" applyBorder="1" applyAlignment="1" applyProtection="1">
      <alignment horizontal="center" vertical="center"/>
    </xf>
    <xf numFmtId="180" fontId="14" fillId="0" borderId="22" xfId="0" applyNumberFormat="1" applyFont="1" applyFill="1" applyBorder="1" applyAlignment="1" applyProtection="1">
      <alignment horizontal="center" vertical="center"/>
    </xf>
    <xf numFmtId="180" fontId="14" fillId="0"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18" fillId="3" borderId="41" xfId="0" applyFont="1" applyFill="1" applyBorder="1" applyAlignment="1">
      <alignment horizontal="center" vertical="center"/>
    </xf>
    <xf numFmtId="0" fontId="18"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64</xdr:row>
      <xdr:rowOff>38099</xdr:rowOff>
    </xdr:from>
    <xdr:to>
      <xdr:col>14</xdr:col>
      <xdr:colOff>476250</xdr:colOff>
      <xdr:row>72</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9"/>
  <sheetViews>
    <sheetView tabSelected="1" workbookViewId="0"/>
  </sheetViews>
  <sheetFormatPr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122</v>
      </c>
      <c r="B2" s="12"/>
      <c r="C2" s="13"/>
    </row>
    <row r="3" spans="1:10" s="11" customFormat="1" ht="20.25" customHeight="1" x14ac:dyDescent="0.4">
      <c r="A3" s="13"/>
      <c r="B3" s="13"/>
      <c r="C3" s="13"/>
    </row>
    <row r="4" spans="1:10" s="11" customFormat="1" ht="20.25" customHeight="1" x14ac:dyDescent="0.4">
      <c r="A4" s="27"/>
      <c r="B4" s="13" t="s">
        <v>86</v>
      </c>
      <c r="C4" s="13"/>
      <c r="E4" s="154" t="s">
        <v>88</v>
      </c>
      <c r="F4" s="154"/>
      <c r="G4" s="154"/>
      <c r="H4" s="154"/>
      <c r="I4" s="154"/>
      <c r="J4" s="154"/>
    </row>
    <row r="5" spans="1:10" s="11" customFormat="1" ht="20.25" customHeight="1" x14ac:dyDescent="0.4">
      <c r="A5" s="28"/>
      <c r="B5" s="13" t="s">
        <v>87</v>
      </c>
      <c r="C5" s="13"/>
      <c r="E5" s="154"/>
      <c r="F5" s="154"/>
      <c r="G5" s="154"/>
      <c r="H5" s="154"/>
      <c r="I5" s="154"/>
      <c r="J5" s="154"/>
    </row>
    <row r="6" spans="1:10" s="11" customFormat="1" ht="20.25" customHeight="1" x14ac:dyDescent="0.4">
      <c r="A6" s="26"/>
      <c r="B6" s="13"/>
      <c r="C6" s="13"/>
    </row>
    <row r="7" spans="1:10" s="11" customFormat="1" ht="20.25" customHeight="1" x14ac:dyDescent="0.4">
      <c r="A7" s="13" t="s">
        <v>59</v>
      </c>
      <c r="B7" s="13"/>
      <c r="C7" s="13"/>
    </row>
    <row r="8" spans="1:10" s="11" customFormat="1" ht="20.25" customHeight="1" x14ac:dyDescent="0.4">
      <c r="A8" s="26"/>
      <c r="B8" s="13"/>
      <c r="C8" s="13"/>
    </row>
    <row r="9" spans="1:10" s="11" customFormat="1" ht="20.25" customHeight="1" x14ac:dyDescent="0.4">
      <c r="A9" s="13" t="s">
        <v>94</v>
      </c>
      <c r="B9" s="13"/>
      <c r="C9" s="13"/>
    </row>
    <row r="10" spans="1:10" s="11" customFormat="1" ht="20.25" customHeight="1" x14ac:dyDescent="0.4">
      <c r="A10" s="13"/>
      <c r="B10" s="13"/>
      <c r="C10" s="13"/>
    </row>
    <row r="11" spans="1:10" s="11" customFormat="1" ht="20.25" customHeight="1" x14ac:dyDescent="0.4">
      <c r="A11" s="145" t="s">
        <v>125</v>
      </c>
      <c r="B11" s="13"/>
      <c r="C11" s="13"/>
    </row>
    <row r="12" spans="1:10" s="11" customFormat="1" ht="20.25" customHeight="1" x14ac:dyDescent="0.4">
      <c r="A12" s="13"/>
      <c r="B12" s="13"/>
      <c r="C12" s="13"/>
    </row>
    <row r="13" spans="1:10" s="11" customFormat="1" ht="20.25" customHeight="1" x14ac:dyDescent="0.4">
      <c r="A13" s="13" t="s">
        <v>56</v>
      </c>
      <c r="B13" s="13"/>
      <c r="C13" s="13"/>
    </row>
    <row r="14" spans="1:10" s="11" customFormat="1" ht="20.25" customHeight="1" x14ac:dyDescent="0.4">
      <c r="A14" s="13"/>
      <c r="B14" s="13"/>
      <c r="C14" s="13"/>
    </row>
    <row r="15" spans="1:10" s="11" customFormat="1" ht="20.25" customHeight="1" x14ac:dyDescent="0.4">
      <c r="A15" s="145" t="s">
        <v>126</v>
      </c>
      <c r="B15" s="13"/>
      <c r="C15" s="13"/>
    </row>
    <row r="16" spans="1:10" s="11" customFormat="1" ht="20.25" customHeight="1" x14ac:dyDescent="0.4">
      <c r="A16" s="13" t="s">
        <v>47</v>
      </c>
      <c r="B16" s="13"/>
      <c r="C16" s="13"/>
    </row>
    <row r="17" spans="1:55" s="11" customFormat="1" ht="20.25" customHeight="1" x14ac:dyDescent="0.4">
      <c r="A17" s="13"/>
      <c r="B17" s="13"/>
      <c r="C17" s="13"/>
    </row>
    <row r="18" spans="1:55" s="11" customFormat="1" ht="20.25" customHeight="1" x14ac:dyDescent="0.4">
      <c r="A18" s="13"/>
      <c r="B18" s="14" t="s">
        <v>26</v>
      </c>
      <c r="C18" s="14" t="s">
        <v>1</v>
      </c>
    </row>
    <row r="19" spans="1:55" s="11" customFormat="1" ht="20.25" customHeight="1" x14ac:dyDescent="0.4">
      <c r="A19" s="13"/>
      <c r="B19" s="14">
        <v>1</v>
      </c>
      <c r="C19" s="15" t="s">
        <v>2</v>
      </c>
    </row>
    <row r="20" spans="1:55" s="11" customFormat="1" ht="20.25" customHeight="1" x14ac:dyDescent="0.4">
      <c r="A20" s="13"/>
      <c r="B20" s="14">
        <v>2</v>
      </c>
      <c r="C20" s="15" t="s">
        <v>123</v>
      </c>
    </row>
    <row r="21" spans="1:55" s="11" customFormat="1" ht="20.25" customHeight="1" x14ac:dyDescent="0.4">
      <c r="A21" s="13"/>
      <c r="B21" s="13"/>
      <c r="C21" s="13"/>
    </row>
    <row r="22" spans="1:55" s="11" customFormat="1" ht="20.25" customHeight="1" x14ac:dyDescent="0.4">
      <c r="A22" s="13" t="s">
        <v>57</v>
      </c>
      <c r="B22" s="13"/>
      <c r="C22" s="13"/>
    </row>
    <row r="23" spans="1:55" s="11" customFormat="1" ht="20.25" customHeight="1" x14ac:dyDescent="0.4">
      <c r="A23" s="13" t="s">
        <v>48</v>
      </c>
      <c r="B23" s="13"/>
      <c r="C23" s="13"/>
    </row>
    <row r="24" spans="1:55" s="11" customFormat="1" ht="20.25" customHeight="1" x14ac:dyDescent="0.4">
      <c r="A24" s="13"/>
      <c r="B24" s="13"/>
      <c r="C24" s="13"/>
    </row>
    <row r="25" spans="1:55" s="11" customFormat="1" ht="20.25" customHeight="1" x14ac:dyDescent="0.4">
      <c r="A25" s="13"/>
      <c r="B25" s="14" t="s">
        <v>7</v>
      </c>
      <c r="C25" s="14" t="s">
        <v>8</v>
      </c>
    </row>
    <row r="26" spans="1:55" s="11" customFormat="1" ht="20.25" customHeight="1" x14ac:dyDescent="0.4">
      <c r="A26" s="13"/>
      <c r="B26" s="14" t="s">
        <v>3</v>
      </c>
      <c r="C26" s="15" t="s">
        <v>49</v>
      </c>
    </row>
    <row r="27" spans="1:55" s="11" customFormat="1" ht="20.25" customHeight="1" x14ac:dyDescent="0.4">
      <c r="A27" s="13"/>
      <c r="B27" s="14" t="s">
        <v>4</v>
      </c>
      <c r="C27" s="15" t="s">
        <v>50</v>
      </c>
    </row>
    <row r="28" spans="1:55" s="11" customFormat="1" ht="20.25" customHeight="1" x14ac:dyDescent="0.4">
      <c r="A28" s="13"/>
      <c r="B28" s="14" t="s">
        <v>5</v>
      </c>
      <c r="C28" s="15" t="s">
        <v>51</v>
      </c>
    </row>
    <row r="29" spans="1:55" s="11" customFormat="1" ht="20.25" customHeight="1" x14ac:dyDescent="0.4">
      <c r="A29" s="13"/>
      <c r="B29" s="14" t="s">
        <v>6</v>
      </c>
      <c r="C29" s="15" t="s">
        <v>72</v>
      </c>
    </row>
    <row r="30" spans="1:55" s="11" customFormat="1" ht="20.25" customHeight="1" x14ac:dyDescent="0.4">
      <c r="A30" s="13"/>
      <c r="B30" s="13"/>
      <c r="C30" s="13"/>
    </row>
    <row r="31" spans="1:55" s="11" customFormat="1" ht="20.25" customHeight="1" x14ac:dyDescent="0.4">
      <c r="A31" s="13"/>
      <c r="B31" s="16" t="s">
        <v>9</v>
      </c>
      <c r="C31" s="13"/>
    </row>
    <row r="32" spans="1:55" s="11" customFormat="1" ht="20.25" customHeight="1" x14ac:dyDescent="0.4">
      <c r="B32" s="13" t="s">
        <v>52</v>
      </c>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row>
    <row r="33" spans="1:55" s="11" customFormat="1" ht="20.25" customHeight="1" x14ac:dyDescent="0.4">
      <c r="B33" s="13" t="s">
        <v>84</v>
      </c>
      <c r="E33" s="13"/>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48" t="s">
        <v>136</v>
      </c>
      <c r="E34" s="14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1" t="s">
        <v>137</v>
      </c>
      <c r="E35" s="13"/>
    </row>
    <row r="36" spans="1:55" s="11" customFormat="1" ht="20.25" customHeight="1" x14ac:dyDescent="0.4">
      <c r="A36" s="13"/>
      <c r="B36" s="13" t="s">
        <v>138</v>
      </c>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47"/>
      <c r="B37" s="147"/>
      <c r="C37" s="147"/>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45" t="s">
        <v>127</v>
      </c>
      <c r="B38" s="13"/>
      <c r="C38" s="13"/>
    </row>
    <row r="39" spans="1:55" s="11" customFormat="1" ht="20.25" customHeight="1" x14ac:dyDescent="0.4">
      <c r="A39" s="13" t="s">
        <v>53</v>
      </c>
      <c r="B39" s="13"/>
      <c r="C39" s="13"/>
    </row>
    <row r="40" spans="1:55" s="11" customFormat="1" ht="20.25" customHeight="1" x14ac:dyDescent="0.4">
      <c r="A40" s="23" t="s">
        <v>139</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58</v>
      </c>
      <c r="B42" s="13"/>
    </row>
    <row r="43" spans="1:55" s="11" customFormat="1" ht="20.25" customHeight="1" x14ac:dyDescent="0.4"/>
    <row r="44" spans="1:55" s="11" customFormat="1" ht="20.25" customHeight="1" x14ac:dyDescent="0.4">
      <c r="A44" s="13" t="s">
        <v>128</v>
      </c>
      <c r="B44" s="13"/>
      <c r="C44" s="13"/>
    </row>
    <row r="45" spans="1:55" s="11" customFormat="1" ht="20.25" customHeight="1" x14ac:dyDescent="0.4">
      <c r="A45" s="30" t="s">
        <v>95</v>
      </c>
      <c r="B45" s="13"/>
      <c r="C45" s="13"/>
    </row>
    <row r="46" spans="1:55" s="11" customFormat="1" ht="20.25" customHeight="1" x14ac:dyDescent="0.4"/>
    <row r="47" spans="1:55" s="11" customFormat="1" ht="20.25" customHeight="1" x14ac:dyDescent="0.4">
      <c r="A47" s="13" t="s">
        <v>60</v>
      </c>
      <c r="B47" s="13"/>
      <c r="C47" s="13"/>
    </row>
    <row r="48" spans="1:55" s="11" customFormat="1" ht="20.25" customHeight="1" x14ac:dyDescent="0.4">
      <c r="A48" s="13" t="s">
        <v>96</v>
      </c>
      <c r="B48" s="13"/>
      <c r="C48" s="13"/>
    </row>
    <row r="49" spans="1:55" s="11" customFormat="1" ht="20.25" customHeight="1" x14ac:dyDescent="0.4">
      <c r="A49" s="13"/>
      <c r="B49" s="13"/>
      <c r="C49" s="13"/>
    </row>
    <row r="50" spans="1:55" s="11" customFormat="1" ht="20.25" customHeight="1" x14ac:dyDescent="0.4">
      <c r="A50" s="13" t="s">
        <v>61</v>
      </c>
      <c r="B50" s="13"/>
      <c r="C50" s="13"/>
    </row>
    <row r="51" spans="1:55" s="11" customFormat="1" ht="20.25" customHeight="1" x14ac:dyDescent="0.4">
      <c r="A51" s="13"/>
      <c r="B51" s="13"/>
      <c r="C51" s="13"/>
    </row>
    <row r="52" spans="1:55" s="11" customFormat="1" ht="20.25" customHeight="1" x14ac:dyDescent="0.4">
      <c r="A52" s="11" t="s">
        <v>97</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80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103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3"/>
      <c r="B55" s="13"/>
      <c r="C55" s="13"/>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row>
    <row r="56" spans="1:55" s="11" customFormat="1" ht="20.25" customHeight="1" x14ac:dyDescent="0.4">
      <c r="A56" s="11" t="s">
        <v>124</v>
      </c>
      <c r="C56" s="25"/>
      <c r="D56" s="16"/>
      <c r="E56" s="16"/>
    </row>
    <row r="57" spans="1:55" s="11" customFormat="1" ht="20.25" customHeight="1" x14ac:dyDescent="0.4">
      <c r="A57" s="84" t="s">
        <v>99</v>
      </c>
      <c r="B57" s="25"/>
      <c r="C57" s="25"/>
      <c r="D57" s="13"/>
      <c r="E57" s="13"/>
    </row>
    <row r="58" spans="1:55" s="11" customFormat="1" ht="20.25" customHeight="1" x14ac:dyDescent="0.4">
      <c r="A58" s="83" t="s">
        <v>100</v>
      </c>
      <c r="B58" s="25"/>
      <c r="C58" s="25"/>
      <c r="D58" s="29"/>
      <c r="E58" s="29"/>
    </row>
    <row r="59" spans="1:55" s="11" customFormat="1" ht="20.25" customHeight="1" x14ac:dyDescent="0.4">
      <c r="A59" s="84" t="s">
        <v>101</v>
      </c>
      <c r="B59" s="25"/>
      <c r="C59" s="25"/>
      <c r="D59" s="29"/>
      <c r="E59" s="29"/>
    </row>
    <row r="60" spans="1:55" s="11" customFormat="1" ht="20.25" customHeight="1" x14ac:dyDescent="0.4">
      <c r="A60" s="83" t="s">
        <v>102</v>
      </c>
      <c r="B60" s="25"/>
      <c r="C60" s="25"/>
      <c r="D60" s="29"/>
      <c r="E60" s="29"/>
    </row>
    <row r="61" spans="1:55" s="11" customFormat="1" ht="20.25" customHeight="1" x14ac:dyDescent="0.4">
      <c r="A61" s="84" t="s">
        <v>131</v>
      </c>
      <c r="B61" s="25"/>
      <c r="C61" s="25"/>
      <c r="D61" s="29"/>
      <c r="E61" s="29"/>
    </row>
    <row r="62" spans="1:55" s="11" customFormat="1" ht="20.25" customHeight="1" x14ac:dyDescent="0.4">
      <c r="A62" s="84" t="s">
        <v>132</v>
      </c>
      <c r="B62" s="25"/>
      <c r="C62" s="25"/>
      <c r="D62" s="29"/>
      <c r="E62" s="29"/>
    </row>
    <row r="63" spans="1:55" s="11" customFormat="1" ht="20.25" customHeight="1" x14ac:dyDescent="0.4">
      <c r="A63" s="84" t="s">
        <v>133</v>
      </c>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ht="20.25" customHeight="1" x14ac:dyDescent="0.4"/>
    <row r="69"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1" t="s">
        <v>142</v>
      </c>
      <c r="AN1" s="161"/>
      <c r="AO1" s="161"/>
      <c r="AP1" s="161"/>
      <c r="AQ1" s="161"/>
      <c r="AR1" s="161"/>
      <c r="AS1" s="161"/>
      <c r="AT1" s="161"/>
      <c r="AU1" s="161"/>
      <c r="AV1" s="161"/>
      <c r="AW1" s="161"/>
      <c r="AX1" s="161"/>
      <c r="AY1" s="161"/>
      <c r="AZ1" s="161"/>
      <c r="BA1" s="1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162" t="s">
        <v>108</v>
      </c>
      <c r="AN2" s="162"/>
      <c r="AO2" s="162"/>
      <c r="AP2" s="162"/>
      <c r="AQ2" s="162"/>
      <c r="AR2" s="162"/>
      <c r="AS2" s="162"/>
      <c r="AT2" s="162"/>
      <c r="AU2" s="162"/>
      <c r="AV2" s="162"/>
      <c r="AW2" s="162"/>
      <c r="AX2" s="162"/>
      <c r="AY2" s="162"/>
      <c r="AZ2" s="162"/>
      <c r="BA2" s="1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64" t="s">
        <v>98</v>
      </c>
      <c r="BA3" s="164"/>
      <c r="BB3" s="164"/>
      <c r="BC3" s="1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4" t="s">
        <v>93</v>
      </c>
      <c r="BA4" s="164"/>
      <c r="BB4" s="164"/>
      <c r="BC4" s="1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5">
        <v>40</v>
      </c>
      <c r="AW5" s="156"/>
      <c r="AX5" s="61" t="s">
        <v>23</v>
      </c>
      <c r="AY5" s="60"/>
      <c r="AZ5" s="157">
        <v>160</v>
      </c>
      <c r="BA5" s="158"/>
      <c r="BB5" s="61" t="s">
        <v>85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9">
        <f>DAY(EOMONTH(DATE(X2,AB2,1),0))</f>
        <v>30</v>
      </c>
      <c r="BA6" s="1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8" t="s">
        <v>26</v>
      </c>
      <c r="C8" s="181" t="s">
        <v>62</v>
      </c>
      <c r="D8" s="182"/>
      <c r="E8" s="187" t="s">
        <v>63</v>
      </c>
      <c r="F8" s="182"/>
      <c r="G8" s="187" t="s">
        <v>64</v>
      </c>
      <c r="H8" s="181"/>
      <c r="I8" s="181"/>
      <c r="J8" s="181"/>
      <c r="K8" s="182"/>
      <c r="L8" s="187" t="s">
        <v>65</v>
      </c>
      <c r="M8" s="181"/>
      <c r="N8" s="181"/>
      <c r="O8" s="190"/>
      <c r="P8" s="193" t="s">
        <v>129</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(9)1～4週目の勤務時間数合計</v>
      </c>
      <c r="AV8" s="166"/>
      <c r="AW8" s="165" t="s">
        <v>66</v>
      </c>
      <c r="AX8" s="166"/>
      <c r="AY8" s="173" t="s">
        <v>104</v>
      </c>
      <c r="AZ8" s="173"/>
      <c r="BA8" s="173"/>
      <c r="BB8" s="173"/>
      <c r="BC8" s="173"/>
      <c r="BD8" s="173"/>
    </row>
    <row r="9" spans="1:57" ht="20.25" customHeight="1" thickBot="1" x14ac:dyDescent="0.45">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45">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7"/>
      <c r="AV10" s="168"/>
      <c r="AW10" s="167"/>
      <c r="AX10" s="168"/>
      <c r="AY10" s="173"/>
      <c r="AZ10" s="173"/>
      <c r="BA10" s="173"/>
      <c r="BB10" s="173"/>
      <c r="BC10" s="173"/>
      <c r="BD10" s="173"/>
    </row>
    <row r="11" spans="1:57" ht="20.25" hidden="1" customHeight="1" thickBot="1" x14ac:dyDescent="0.45">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9"/>
      <c r="AV11" s="170"/>
      <c r="AW11" s="169"/>
      <c r="AX11" s="170"/>
      <c r="AY11" s="174"/>
      <c r="AZ11" s="174"/>
      <c r="BA11" s="174"/>
      <c r="BB11" s="174"/>
      <c r="BC11" s="174"/>
      <c r="BD11" s="174"/>
    </row>
    <row r="12" spans="1:57" ht="20.25" customHeight="1" thickBot="1" x14ac:dyDescent="0.45">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1"/>
      <c r="AV12" s="172"/>
      <c r="AW12" s="171"/>
      <c r="AX12" s="172"/>
      <c r="AY12" s="174"/>
      <c r="AZ12" s="174"/>
      <c r="BA12" s="174"/>
      <c r="BB12" s="174"/>
      <c r="BC12" s="174"/>
      <c r="BD12" s="174"/>
    </row>
    <row r="13" spans="1:57" ht="39.950000000000003" customHeight="1" x14ac:dyDescent="0.4">
      <c r="A13" s="71"/>
      <c r="B13" s="85">
        <v>1</v>
      </c>
      <c r="C13" s="213" t="s">
        <v>2</v>
      </c>
      <c r="D13" s="214"/>
      <c r="E13" s="215" t="s">
        <v>140</v>
      </c>
      <c r="F13" s="216"/>
      <c r="G13" s="215" t="s">
        <v>70</v>
      </c>
      <c r="H13" s="217"/>
      <c r="I13" s="217"/>
      <c r="J13" s="217"/>
      <c r="K13" s="216"/>
      <c r="L13" s="218" t="s">
        <v>71</v>
      </c>
      <c r="M13" s="219"/>
      <c r="N13" s="219"/>
      <c r="O13" s="220"/>
      <c r="P13" s="127">
        <v>1</v>
      </c>
      <c r="Q13" s="128">
        <v>1</v>
      </c>
      <c r="R13" s="128"/>
      <c r="S13" s="128"/>
      <c r="T13" s="128">
        <v>1</v>
      </c>
      <c r="U13" s="128">
        <v>1</v>
      </c>
      <c r="V13" s="129">
        <v>1</v>
      </c>
      <c r="W13" s="151">
        <v>1</v>
      </c>
      <c r="X13" s="128">
        <v>1</v>
      </c>
      <c r="Y13" s="128"/>
      <c r="Z13" s="128"/>
      <c r="AA13" s="128">
        <v>1</v>
      </c>
      <c r="AB13" s="128">
        <v>1</v>
      </c>
      <c r="AC13" s="129">
        <v>1</v>
      </c>
      <c r="AD13" s="151">
        <v>1</v>
      </c>
      <c r="AE13" s="128">
        <v>1</v>
      </c>
      <c r="AF13" s="128"/>
      <c r="AG13" s="128"/>
      <c r="AH13" s="128">
        <v>1</v>
      </c>
      <c r="AI13" s="128">
        <v>1</v>
      </c>
      <c r="AJ13" s="129">
        <v>1</v>
      </c>
      <c r="AK13" s="151">
        <v>1</v>
      </c>
      <c r="AL13" s="128">
        <v>1</v>
      </c>
      <c r="AM13" s="128"/>
      <c r="AN13" s="128"/>
      <c r="AO13" s="128">
        <v>1</v>
      </c>
      <c r="AP13" s="128">
        <v>1</v>
      </c>
      <c r="AQ13" s="128">
        <v>1</v>
      </c>
      <c r="AR13" s="127"/>
      <c r="AS13" s="128"/>
      <c r="AT13" s="129"/>
      <c r="AU13" s="221">
        <f>IF($AZ$3="４週",SUM(P13:AQ13),IF($AZ$3="暦月",SUM(P13:AT13),""))</f>
        <v>20</v>
      </c>
      <c r="AV13" s="222"/>
      <c r="AW13" s="223">
        <f t="shared" ref="AW13:AW30" si="1">IF($AZ$3="４週",AU13/4,IF($AZ$3="暦月",AU13/($AZ$6/7),""))</f>
        <v>5</v>
      </c>
      <c r="AX13" s="224"/>
      <c r="AY13" s="195"/>
      <c r="AZ13" s="196"/>
      <c r="BA13" s="196"/>
      <c r="BB13" s="196"/>
      <c r="BC13" s="196"/>
      <c r="BD13" s="197"/>
    </row>
    <row r="14" spans="1:57" ht="39.950000000000003" customHeight="1" x14ac:dyDescent="0.4">
      <c r="A14" s="71"/>
      <c r="B14" s="86">
        <f t="shared" ref="B14:B30" si="2">B13+1</f>
        <v>2</v>
      </c>
      <c r="C14" s="198" t="s">
        <v>115</v>
      </c>
      <c r="D14" s="199"/>
      <c r="E14" s="200" t="s">
        <v>140</v>
      </c>
      <c r="F14" s="201"/>
      <c r="G14" s="200" t="s">
        <v>116</v>
      </c>
      <c r="H14" s="202"/>
      <c r="I14" s="202"/>
      <c r="J14" s="202"/>
      <c r="K14" s="201"/>
      <c r="L14" s="203" t="s">
        <v>71</v>
      </c>
      <c r="M14" s="204"/>
      <c r="N14" s="204"/>
      <c r="O14" s="205"/>
      <c r="P14" s="149">
        <v>7</v>
      </c>
      <c r="Q14" s="150">
        <v>7</v>
      </c>
      <c r="R14" s="131"/>
      <c r="S14" s="131"/>
      <c r="T14" s="131">
        <v>7</v>
      </c>
      <c r="U14" s="131">
        <v>7</v>
      </c>
      <c r="V14" s="153">
        <v>7</v>
      </c>
      <c r="W14" s="152">
        <v>7</v>
      </c>
      <c r="X14" s="131">
        <v>7</v>
      </c>
      <c r="Y14" s="131"/>
      <c r="Z14" s="131"/>
      <c r="AA14" s="131">
        <v>7</v>
      </c>
      <c r="AB14" s="131">
        <v>7</v>
      </c>
      <c r="AC14" s="153">
        <v>7</v>
      </c>
      <c r="AD14" s="152">
        <v>7</v>
      </c>
      <c r="AE14" s="131">
        <v>7</v>
      </c>
      <c r="AF14" s="131"/>
      <c r="AG14" s="131"/>
      <c r="AH14" s="131">
        <v>7</v>
      </c>
      <c r="AI14" s="131">
        <v>7</v>
      </c>
      <c r="AJ14" s="153">
        <v>7</v>
      </c>
      <c r="AK14" s="152">
        <v>7</v>
      </c>
      <c r="AL14" s="131">
        <v>7</v>
      </c>
      <c r="AM14" s="131"/>
      <c r="AN14" s="131"/>
      <c r="AO14" s="131">
        <v>7</v>
      </c>
      <c r="AP14" s="131">
        <v>7</v>
      </c>
      <c r="AQ14" s="131">
        <v>7</v>
      </c>
      <c r="AR14" s="130"/>
      <c r="AS14" s="131"/>
      <c r="AT14" s="132"/>
      <c r="AU14" s="206">
        <f>IF($AZ$3="４週",SUM(P14:AQ14),IF($AZ$3="暦月",SUM(P14:AT14),""))</f>
        <v>140</v>
      </c>
      <c r="AV14" s="207"/>
      <c r="AW14" s="208">
        <f t="shared" si="1"/>
        <v>35</v>
      </c>
      <c r="AX14" s="209"/>
      <c r="AY14" s="210"/>
      <c r="AZ14" s="211"/>
      <c r="BA14" s="211"/>
      <c r="BB14" s="211"/>
      <c r="BC14" s="211"/>
      <c r="BD14" s="212"/>
    </row>
    <row r="15" spans="1:57" ht="39.950000000000003" customHeight="1" x14ac:dyDescent="0.4">
      <c r="A15" s="71"/>
      <c r="B15" s="86">
        <f t="shared" si="2"/>
        <v>3</v>
      </c>
      <c r="C15" s="198" t="s">
        <v>115</v>
      </c>
      <c r="D15" s="199"/>
      <c r="E15" s="200" t="s">
        <v>69</v>
      </c>
      <c r="F15" s="201"/>
      <c r="G15" s="200" t="s">
        <v>107</v>
      </c>
      <c r="H15" s="202"/>
      <c r="I15" s="202"/>
      <c r="J15" s="202"/>
      <c r="K15" s="201"/>
      <c r="L15" s="225" t="s">
        <v>81</v>
      </c>
      <c r="M15" s="226"/>
      <c r="N15" s="226"/>
      <c r="O15" s="227"/>
      <c r="P15" s="130">
        <v>8</v>
      </c>
      <c r="Q15" s="131">
        <v>8</v>
      </c>
      <c r="R15" s="131"/>
      <c r="S15" s="131"/>
      <c r="T15" s="131">
        <v>8</v>
      </c>
      <c r="U15" s="131">
        <v>8</v>
      </c>
      <c r="V15" s="132">
        <v>8</v>
      </c>
      <c r="W15" s="130">
        <v>8</v>
      </c>
      <c r="X15" s="131">
        <v>8</v>
      </c>
      <c r="Y15" s="131"/>
      <c r="Z15" s="131"/>
      <c r="AA15" s="131">
        <v>8</v>
      </c>
      <c r="AB15" s="131">
        <v>8</v>
      </c>
      <c r="AC15" s="132">
        <v>8</v>
      </c>
      <c r="AD15" s="130">
        <v>8</v>
      </c>
      <c r="AE15" s="131">
        <v>8</v>
      </c>
      <c r="AF15" s="131"/>
      <c r="AG15" s="131"/>
      <c r="AH15" s="131">
        <v>8</v>
      </c>
      <c r="AI15" s="131">
        <v>8</v>
      </c>
      <c r="AJ15" s="132">
        <v>8</v>
      </c>
      <c r="AK15" s="130">
        <v>8</v>
      </c>
      <c r="AL15" s="131">
        <v>8</v>
      </c>
      <c r="AM15" s="131"/>
      <c r="AN15" s="131"/>
      <c r="AO15" s="131">
        <v>8</v>
      </c>
      <c r="AP15" s="131">
        <v>8</v>
      </c>
      <c r="AQ15" s="132">
        <v>8</v>
      </c>
      <c r="AR15" s="130"/>
      <c r="AS15" s="131"/>
      <c r="AT15" s="132"/>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4</v>
      </c>
      <c r="C16" s="198" t="s">
        <v>115</v>
      </c>
      <c r="D16" s="199"/>
      <c r="E16" s="200" t="s">
        <v>120</v>
      </c>
      <c r="F16" s="201"/>
      <c r="G16" s="200" t="s">
        <v>32</v>
      </c>
      <c r="H16" s="202"/>
      <c r="I16" s="202"/>
      <c r="J16" s="202"/>
      <c r="K16" s="201"/>
      <c r="L16" s="225" t="s">
        <v>82</v>
      </c>
      <c r="M16" s="226"/>
      <c r="N16" s="226"/>
      <c r="O16" s="227"/>
      <c r="P16" s="130">
        <v>4</v>
      </c>
      <c r="Q16" s="131">
        <v>4</v>
      </c>
      <c r="R16" s="131"/>
      <c r="S16" s="131"/>
      <c r="T16" s="131">
        <v>4</v>
      </c>
      <c r="U16" s="131">
        <v>4</v>
      </c>
      <c r="V16" s="132">
        <v>4</v>
      </c>
      <c r="W16" s="130">
        <v>4</v>
      </c>
      <c r="X16" s="131">
        <v>4</v>
      </c>
      <c r="Y16" s="131"/>
      <c r="Z16" s="131"/>
      <c r="AA16" s="131">
        <v>4</v>
      </c>
      <c r="AB16" s="131">
        <v>4</v>
      </c>
      <c r="AC16" s="132">
        <v>4</v>
      </c>
      <c r="AD16" s="130">
        <v>4</v>
      </c>
      <c r="AE16" s="131">
        <v>4</v>
      </c>
      <c r="AF16" s="131"/>
      <c r="AG16" s="131"/>
      <c r="AH16" s="131">
        <v>4</v>
      </c>
      <c r="AI16" s="131">
        <v>4</v>
      </c>
      <c r="AJ16" s="132">
        <v>4</v>
      </c>
      <c r="AK16" s="130">
        <v>4</v>
      </c>
      <c r="AL16" s="131">
        <v>4</v>
      </c>
      <c r="AM16" s="131"/>
      <c r="AN16" s="131"/>
      <c r="AO16" s="131">
        <v>4</v>
      </c>
      <c r="AP16" s="131">
        <v>4</v>
      </c>
      <c r="AQ16" s="132">
        <v>4</v>
      </c>
      <c r="AR16" s="130"/>
      <c r="AS16" s="131"/>
      <c r="AT16" s="132"/>
      <c r="AU16" s="206">
        <f>IF($AZ$3="４週",SUM(P16:AQ16),IF($AZ$3="暦月",SUM(P16:AT16),""))</f>
        <v>80</v>
      </c>
      <c r="AV16" s="207"/>
      <c r="AW16" s="208">
        <f t="shared" si="1"/>
        <v>20</v>
      </c>
      <c r="AX16" s="209"/>
      <c r="AY16" s="210"/>
      <c r="AZ16" s="211"/>
      <c r="BA16" s="211"/>
      <c r="BB16" s="211"/>
      <c r="BC16" s="211"/>
      <c r="BD16" s="212"/>
    </row>
    <row r="17" spans="1:56" ht="39.950000000000003" customHeight="1" x14ac:dyDescent="0.4">
      <c r="A17" s="71"/>
      <c r="B17" s="86">
        <f t="shared" si="2"/>
        <v>5</v>
      </c>
      <c r="C17" s="198"/>
      <c r="D17" s="199"/>
      <c r="E17" s="200"/>
      <c r="F17" s="201"/>
      <c r="G17" s="200"/>
      <c r="H17" s="202"/>
      <c r="I17" s="202"/>
      <c r="J17" s="202"/>
      <c r="K17" s="201"/>
      <c r="L17" s="225"/>
      <c r="M17" s="226"/>
      <c r="N17" s="226"/>
      <c r="O17" s="227"/>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6">
        <f t="shared" ref="AU17:AU30" si="3">IF($AZ$3="４週",SUM(P17:AQ17),IF($AZ$3="暦月",SUM(P17:AT17),""))</f>
        <v>0</v>
      </c>
      <c r="AV17" s="207"/>
      <c r="AW17" s="208">
        <f t="shared" si="1"/>
        <v>0</v>
      </c>
      <c r="AX17" s="209"/>
      <c r="AY17" s="210"/>
      <c r="AZ17" s="211"/>
      <c r="BA17" s="211"/>
      <c r="BB17" s="211"/>
      <c r="BC17" s="211"/>
      <c r="BD17" s="212"/>
    </row>
    <row r="18" spans="1:56" ht="39.950000000000003" customHeight="1" x14ac:dyDescent="0.4">
      <c r="A18" s="71"/>
      <c r="B18" s="86">
        <f t="shared" si="2"/>
        <v>6</v>
      </c>
      <c r="C18" s="198"/>
      <c r="D18" s="199"/>
      <c r="E18" s="200"/>
      <c r="F18" s="201"/>
      <c r="G18" s="200"/>
      <c r="H18" s="202"/>
      <c r="I18" s="202"/>
      <c r="J18" s="202"/>
      <c r="K18" s="201"/>
      <c r="L18" s="225"/>
      <c r="M18" s="226"/>
      <c r="N18" s="226"/>
      <c r="O18" s="227"/>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6">
        <f t="shared" si="3"/>
        <v>0</v>
      </c>
      <c r="AV18" s="207"/>
      <c r="AW18" s="208">
        <f t="shared" si="1"/>
        <v>0</v>
      </c>
      <c r="AX18" s="209"/>
      <c r="AY18" s="210"/>
      <c r="AZ18" s="211"/>
      <c r="BA18" s="211"/>
      <c r="BB18" s="211"/>
      <c r="BC18" s="211"/>
      <c r="BD18" s="212"/>
    </row>
    <row r="19" spans="1:56" ht="39.950000000000003" customHeight="1" x14ac:dyDescent="0.4">
      <c r="A19" s="71"/>
      <c r="B19" s="86">
        <f t="shared" si="2"/>
        <v>7</v>
      </c>
      <c r="C19" s="198"/>
      <c r="D19" s="199"/>
      <c r="E19" s="200"/>
      <c r="F19" s="201"/>
      <c r="G19" s="200"/>
      <c r="H19" s="202"/>
      <c r="I19" s="202"/>
      <c r="J19" s="202"/>
      <c r="K19" s="201"/>
      <c r="L19" s="225"/>
      <c r="M19" s="226"/>
      <c r="N19" s="226"/>
      <c r="O19" s="227"/>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6">
        <f>IF($AZ$3="４週",SUM(P19:AQ19),IF($AZ$3="暦月",SUM(P19:AT19),""))</f>
        <v>0</v>
      </c>
      <c r="AV19" s="207"/>
      <c r="AW19" s="208">
        <f t="shared" si="1"/>
        <v>0</v>
      </c>
      <c r="AX19" s="209"/>
      <c r="AY19" s="210"/>
      <c r="AZ19" s="211"/>
      <c r="BA19" s="211"/>
      <c r="BB19" s="211"/>
      <c r="BC19" s="211"/>
      <c r="BD19" s="212"/>
    </row>
    <row r="20" spans="1:56" ht="39.950000000000003" customHeight="1" x14ac:dyDescent="0.4">
      <c r="A20" s="71"/>
      <c r="B20" s="86">
        <f t="shared" si="2"/>
        <v>8</v>
      </c>
      <c r="C20" s="198"/>
      <c r="D20" s="199"/>
      <c r="E20" s="200"/>
      <c r="F20" s="201"/>
      <c r="G20" s="200"/>
      <c r="H20" s="202"/>
      <c r="I20" s="202"/>
      <c r="J20" s="202"/>
      <c r="K20" s="201"/>
      <c r="L20" s="225"/>
      <c r="M20" s="226"/>
      <c r="N20" s="226"/>
      <c r="O20" s="227"/>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6">
        <f t="shared" si="3"/>
        <v>0</v>
      </c>
      <c r="AV20" s="207"/>
      <c r="AW20" s="208">
        <f t="shared" si="1"/>
        <v>0</v>
      </c>
      <c r="AX20" s="209"/>
      <c r="AY20" s="210"/>
      <c r="AZ20" s="211"/>
      <c r="BA20" s="211"/>
      <c r="BB20" s="211"/>
      <c r="BC20" s="211"/>
      <c r="BD20" s="212"/>
    </row>
    <row r="21" spans="1:56" ht="39.950000000000003" customHeight="1" x14ac:dyDescent="0.4">
      <c r="A21" s="71"/>
      <c r="B21" s="86">
        <f t="shared" si="2"/>
        <v>9</v>
      </c>
      <c r="C21" s="198"/>
      <c r="D21" s="199"/>
      <c r="E21" s="200"/>
      <c r="F21" s="201"/>
      <c r="G21" s="200"/>
      <c r="H21" s="202"/>
      <c r="I21" s="202"/>
      <c r="J21" s="202"/>
      <c r="K21" s="201"/>
      <c r="L21" s="225"/>
      <c r="M21" s="226"/>
      <c r="N21" s="226"/>
      <c r="O21" s="227"/>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10</v>
      </c>
      <c r="C22" s="198"/>
      <c r="D22" s="199"/>
      <c r="E22" s="200"/>
      <c r="F22" s="201"/>
      <c r="G22" s="200"/>
      <c r="H22" s="202"/>
      <c r="I22" s="202"/>
      <c r="J22" s="202"/>
      <c r="K22" s="201"/>
      <c r="L22" s="225"/>
      <c r="M22" s="226"/>
      <c r="N22" s="226"/>
      <c r="O22" s="227"/>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11</v>
      </c>
      <c r="C23" s="198"/>
      <c r="D23" s="199"/>
      <c r="E23" s="200"/>
      <c r="F23" s="201"/>
      <c r="G23" s="200"/>
      <c r="H23" s="202"/>
      <c r="I23" s="202"/>
      <c r="J23" s="202"/>
      <c r="K23" s="201"/>
      <c r="L23" s="225"/>
      <c r="M23" s="226"/>
      <c r="N23" s="226"/>
      <c r="O23" s="227"/>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12</v>
      </c>
      <c r="C24" s="198"/>
      <c r="D24" s="199"/>
      <c r="E24" s="200"/>
      <c r="F24" s="201"/>
      <c r="G24" s="200"/>
      <c r="H24" s="202"/>
      <c r="I24" s="202"/>
      <c r="J24" s="202"/>
      <c r="K24" s="201"/>
      <c r="L24" s="225"/>
      <c r="M24" s="226"/>
      <c r="N24" s="226"/>
      <c r="O24" s="227"/>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13</v>
      </c>
      <c r="C25" s="198"/>
      <c r="D25" s="199"/>
      <c r="E25" s="200"/>
      <c r="F25" s="201"/>
      <c r="G25" s="200"/>
      <c r="H25" s="202"/>
      <c r="I25" s="202"/>
      <c r="J25" s="202"/>
      <c r="K25" s="201"/>
      <c r="L25" s="225"/>
      <c r="M25" s="226"/>
      <c r="N25" s="226"/>
      <c r="O25" s="227"/>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14</v>
      </c>
      <c r="C26" s="198"/>
      <c r="D26" s="199"/>
      <c r="E26" s="200"/>
      <c r="F26" s="201"/>
      <c r="G26" s="200"/>
      <c r="H26" s="202"/>
      <c r="I26" s="202"/>
      <c r="J26" s="202"/>
      <c r="K26" s="201"/>
      <c r="L26" s="225"/>
      <c r="M26" s="226"/>
      <c r="N26" s="226"/>
      <c r="O26" s="227"/>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15</v>
      </c>
      <c r="C27" s="198"/>
      <c r="D27" s="199"/>
      <c r="E27" s="200"/>
      <c r="F27" s="201"/>
      <c r="G27" s="200"/>
      <c r="H27" s="202"/>
      <c r="I27" s="202"/>
      <c r="J27" s="202"/>
      <c r="K27" s="201"/>
      <c r="L27" s="225"/>
      <c r="M27" s="226"/>
      <c r="N27" s="226"/>
      <c r="O27" s="227"/>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16</v>
      </c>
      <c r="C28" s="198"/>
      <c r="D28" s="199"/>
      <c r="E28" s="200"/>
      <c r="F28" s="201"/>
      <c r="G28" s="200"/>
      <c r="H28" s="202"/>
      <c r="I28" s="202"/>
      <c r="J28" s="202"/>
      <c r="K28" s="201"/>
      <c r="L28" s="225"/>
      <c r="M28" s="226"/>
      <c r="N28" s="226"/>
      <c r="O28" s="227"/>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17</v>
      </c>
      <c r="C29" s="198"/>
      <c r="D29" s="199"/>
      <c r="E29" s="200"/>
      <c r="F29" s="201"/>
      <c r="G29" s="200"/>
      <c r="H29" s="202"/>
      <c r="I29" s="202"/>
      <c r="J29" s="202"/>
      <c r="K29" s="201"/>
      <c r="L29" s="225"/>
      <c r="M29" s="226"/>
      <c r="N29" s="226"/>
      <c r="O29" s="227"/>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6">
        <f t="shared" si="3"/>
        <v>0</v>
      </c>
      <c r="AV29" s="207"/>
      <c r="AW29" s="208">
        <f t="shared" si="1"/>
        <v>0</v>
      </c>
      <c r="AX29" s="209"/>
      <c r="AY29" s="210"/>
      <c r="AZ29" s="211"/>
      <c r="BA29" s="211"/>
      <c r="BB29" s="211"/>
      <c r="BC29" s="211"/>
      <c r="BD29" s="212"/>
    </row>
    <row r="30" spans="1:56" ht="39.950000000000003" customHeight="1" thickBot="1" x14ac:dyDescent="0.45">
      <c r="A30" s="71"/>
      <c r="B30" s="87">
        <f t="shared" si="2"/>
        <v>18</v>
      </c>
      <c r="C30" s="228"/>
      <c r="D30" s="229"/>
      <c r="E30" s="230"/>
      <c r="F30" s="231"/>
      <c r="G30" s="230"/>
      <c r="H30" s="232"/>
      <c r="I30" s="232"/>
      <c r="J30" s="232"/>
      <c r="K30" s="231"/>
      <c r="L30" s="233"/>
      <c r="M30" s="234"/>
      <c r="N30" s="234"/>
      <c r="O30" s="235"/>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36">
        <f t="shared" si="3"/>
        <v>0</v>
      </c>
      <c r="AV30" s="237"/>
      <c r="AW30" s="238">
        <f t="shared" si="1"/>
        <v>0</v>
      </c>
      <c r="AX30" s="239"/>
      <c r="AY30" s="240"/>
      <c r="AZ30" s="241"/>
      <c r="BA30" s="241"/>
      <c r="BB30" s="241"/>
      <c r="BC30" s="241"/>
      <c r="BD30" s="242"/>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144"/>
      <c r="AY31" s="144"/>
      <c r="AZ31" s="144"/>
      <c r="BA31" s="144"/>
      <c r="BB31" s="144"/>
      <c r="BC31" s="144"/>
      <c r="BD31" s="144"/>
    </row>
    <row r="32" spans="1:56" ht="20.25" customHeight="1" x14ac:dyDescent="0.4">
      <c r="A32" s="71"/>
      <c r="B32" s="97" t="s">
        <v>121</v>
      </c>
      <c r="C32" s="97"/>
      <c r="D32" s="97"/>
      <c r="E32" s="97"/>
      <c r="F32" s="97"/>
      <c r="G32" s="97"/>
      <c r="H32" s="97"/>
      <c r="I32" s="97"/>
      <c r="J32" s="97"/>
      <c r="K32" s="97"/>
      <c r="L32" s="98"/>
      <c r="M32" s="97"/>
      <c r="N32" s="97"/>
      <c r="O32" s="97"/>
      <c r="P32" s="97"/>
      <c r="Q32" s="97"/>
      <c r="R32" s="97"/>
      <c r="S32" s="97"/>
      <c r="T32" s="97" t="s">
        <v>73</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3" t="s">
        <v>34</v>
      </c>
      <c r="D33" s="243"/>
      <c r="E33" s="243" t="s">
        <v>35</v>
      </c>
      <c r="F33" s="243"/>
      <c r="G33" s="243"/>
      <c r="H33" s="243"/>
      <c r="I33" s="97"/>
      <c r="J33" s="245" t="s">
        <v>38</v>
      </c>
      <c r="K33" s="245"/>
      <c r="L33" s="245"/>
      <c r="M33" s="245"/>
      <c r="N33" s="67"/>
      <c r="O33" s="67"/>
      <c r="P33" s="96" t="s">
        <v>46</v>
      </c>
      <c r="Q33" s="96"/>
      <c r="R33" s="97"/>
      <c r="S33" s="97"/>
      <c r="T33" s="246" t="s">
        <v>7</v>
      </c>
      <c r="U33" s="247"/>
      <c r="V33" s="246" t="s">
        <v>8</v>
      </c>
      <c r="W33" s="248"/>
      <c r="X33" s="248"/>
      <c r="Y33" s="24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c r="D34" s="244"/>
      <c r="E34" s="244" t="s">
        <v>36</v>
      </c>
      <c r="F34" s="244"/>
      <c r="G34" s="244" t="s">
        <v>37</v>
      </c>
      <c r="H34" s="244"/>
      <c r="I34" s="97"/>
      <c r="J34" s="244" t="s">
        <v>36</v>
      </c>
      <c r="K34" s="244"/>
      <c r="L34" s="244" t="s">
        <v>37</v>
      </c>
      <c r="M34" s="244"/>
      <c r="N34" s="67"/>
      <c r="O34" s="67"/>
      <c r="P34" s="96" t="s">
        <v>43</v>
      </c>
      <c r="Q34" s="96"/>
      <c r="R34" s="97"/>
      <c r="S34" s="97"/>
      <c r="T34" s="246" t="s">
        <v>3</v>
      </c>
      <c r="U34" s="247"/>
      <c r="V34" s="246" t="s">
        <v>49</v>
      </c>
      <c r="W34" s="248"/>
      <c r="X34" s="248"/>
      <c r="Y34" s="247"/>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6" t="s">
        <v>3</v>
      </c>
      <c r="D35" s="247"/>
      <c r="E35" s="249">
        <f>SUMIFS($AU$13:$AV$30,$C$13:$D$30,"福祉用具専門相談員",$E$13:$F$30,"A")</f>
        <v>160</v>
      </c>
      <c r="F35" s="250"/>
      <c r="G35" s="251">
        <f>SUMIFS($AW$13:$AX$30,$C$13:$D$30,"福祉用具専門相談員",$E$13:$F$30,"A")</f>
        <v>40</v>
      </c>
      <c r="H35" s="252"/>
      <c r="I35" s="110"/>
      <c r="J35" s="253">
        <v>0</v>
      </c>
      <c r="K35" s="254"/>
      <c r="L35" s="253">
        <v>0</v>
      </c>
      <c r="M35" s="254"/>
      <c r="N35" s="109"/>
      <c r="O35" s="109"/>
      <c r="P35" s="253">
        <v>1</v>
      </c>
      <c r="Q35" s="254"/>
      <c r="R35" s="97"/>
      <c r="S35" s="97"/>
      <c r="T35" s="246" t="s">
        <v>4</v>
      </c>
      <c r="U35" s="247"/>
      <c r="V35" s="246" t="s">
        <v>50</v>
      </c>
      <c r="W35" s="248"/>
      <c r="X35" s="248"/>
      <c r="Y35" s="247"/>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6" t="s">
        <v>4</v>
      </c>
      <c r="D36" s="247"/>
      <c r="E36" s="249">
        <f>SUMIFS($AU$13:$AV$30,$C$13:$D$30,"福祉用具専門相談員",$E$13:$F$30,"B")</f>
        <v>140</v>
      </c>
      <c r="F36" s="250"/>
      <c r="G36" s="251">
        <f>SUMIFS($AW$13:$AX$30,$C$13:$D$30,"福祉用具専門相談員",$E$13:$F$30,"B")</f>
        <v>35</v>
      </c>
      <c r="H36" s="252"/>
      <c r="I36" s="110"/>
      <c r="J36" s="253">
        <v>140</v>
      </c>
      <c r="K36" s="254"/>
      <c r="L36" s="253">
        <v>35</v>
      </c>
      <c r="M36" s="254"/>
      <c r="N36" s="109"/>
      <c r="O36" s="109"/>
      <c r="P36" s="253">
        <v>0</v>
      </c>
      <c r="Q36" s="254"/>
      <c r="R36" s="97"/>
      <c r="S36" s="97"/>
      <c r="T36" s="246" t="s">
        <v>5</v>
      </c>
      <c r="U36" s="247"/>
      <c r="V36" s="246" t="s">
        <v>51</v>
      </c>
      <c r="W36" s="248"/>
      <c r="X36" s="248"/>
      <c r="Y36" s="247"/>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6" t="s">
        <v>5</v>
      </c>
      <c r="D37" s="247"/>
      <c r="E37" s="249">
        <f>SUMIFS($AU$13:$AV$30,$C$13:$D$30,"福祉用具専門相談員",$E$13:$F$30,"C")</f>
        <v>80</v>
      </c>
      <c r="F37" s="250"/>
      <c r="G37" s="251">
        <f>SUMIFS($AW$13:$AX$30,$C$13:$D$30,"福祉用具専門相談員",$E$13:$F$30,"C")</f>
        <v>20</v>
      </c>
      <c r="H37" s="252"/>
      <c r="I37" s="110"/>
      <c r="J37" s="253">
        <v>80</v>
      </c>
      <c r="K37" s="254"/>
      <c r="L37" s="255">
        <v>20</v>
      </c>
      <c r="M37" s="256"/>
      <c r="N37" s="109"/>
      <c r="O37" s="109"/>
      <c r="P37" s="249" t="s">
        <v>30</v>
      </c>
      <c r="Q37" s="250"/>
      <c r="R37" s="97"/>
      <c r="S37" s="97"/>
      <c r="T37" s="246" t="s">
        <v>6</v>
      </c>
      <c r="U37" s="247"/>
      <c r="V37" s="246" t="s">
        <v>72</v>
      </c>
      <c r="W37" s="248"/>
      <c r="X37" s="248"/>
      <c r="Y37" s="247"/>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6" t="s">
        <v>6</v>
      </c>
      <c r="D38" s="247"/>
      <c r="E38" s="249">
        <f>SUMIFS($AU$13:$AV$30,$C$13:$D$30,"福祉用具専門相談員",$E$13:$F$30,"D")</f>
        <v>0</v>
      </c>
      <c r="F38" s="250"/>
      <c r="G38" s="251">
        <f>SUMIFS($AW$13:$AX$30,$C$13:$D$30,"福祉用具専門相談員",$E$13:$F$30,"D")</f>
        <v>0</v>
      </c>
      <c r="H38" s="252"/>
      <c r="I38" s="110"/>
      <c r="J38" s="253">
        <v>0</v>
      </c>
      <c r="K38" s="254"/>
      <c r="L38" s="255">
        <v>0</v>
      </c>
      <c r="M38" s="256"/>
      <c r="N38" s="109"/>
      <c r="O38" s="109"/>
      <c r="P38" s="249" t="s">
        <v>30</v>
      </c>
      <c r="Q38" s="250"/>
      <c r="R38" s="97"/>
      <c r="S38" s="97"/>
      <c r="T38" s="97"/>
      <c r="U38" s="257"/>
      <c r="V38" s="257"/>
      <c r="W38" s="258"/>
      <c r="X38" s="258"/>
      <c r="Y38" s="143"/>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6" t="s">
        <v>27</v>
      </c>
      <c r="D39" s="247"/>
      <c r="E39" s="249">
        <f>SUM(E35:F38)</f>
        <v>380</v>
      </c>
      <c r="F39" s="250"/>
      <c r="G39" s="251">
        <f>SUM(G35:H38)</f>
        <v>95</v>
      </c>
      <c r="H39" s="252"/>
      <c r="I39" s="110"/>
      <c r="J39" s="249">
        <f>SUM(J35:K38)</f>
        <v>220</v>
      </c>
      <c r="K39" s="250"/>
      <c r="L39" s="249">
        <f>SUM(L35:M38)</f>
        <v>55</v>
      </c>
      <c r="M39" s="250"/>
      <c r="N39" s="109"/>
      <c r="O39" s="109"/>
      <c r="P39" s="249">
        <f>SUM(P35:Q36)</f>
        <v>1</v>
      </c>
      <c r="Q39" s="250"/>
      <c r="R39" s="97"/>
      <c r="S39" s="97"/>
      <c r="T39" s="97"/>
      <c r="U39" s="257"/>
      <c r="V39" s="257"/>
      <c r="W39" s="258"/>
      <c r="X39" s="258"/>
      <c r="Y39" s="142"/>
      <c r="Z39" s="142"/>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44</v>
      </c>
      <c r="D41" s="97"/>
      <c r="E41" s="97"/>
      <c r="F41" s="97"/>
      <c r="G41" s="97"/>
      <c r="H41" s="97"/>
      <c r="I41" s="105" t="s">
        <v>89</v>
      </c>
      <c r="J41" s="266" t="s">
        <v>90</v>
      </c>
      <c r="K41" s="267"/>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4" t="s">
        <v>41</v>
      </c>
      <c r="N43" s="244"/>
      <c r="O43" s="244"/>
      <c r="P43" s="244"/>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68">
        <f>IF($J$41="週",L39,J39)</f>
        <v>55</v>
      </c>
      <c r="D44" s="269"/>
      <c r="E44" s="269"/>
      <c r="F44" s="270"/>
      <c r="G44" s="99" t="s">
        <v>28</v>
      </c>
      <c r="H44" s="246">
        <f>IF($J$41="週",$AV$5,$AZ$5)</f>
        <v>40</v>
      </c>
      <c r="I44" s="248"/>
      <c r="J44" s="248"/>
      <c r="K44" s="247"/>
      <c r="L44" s="99" t="s">
        <v>29</v>
      </c>
      <c r="M44" s="260">
        <f>ROUNDDOWN(C44/H44,1)</f>
        <v>1.3</v>
      </c>
      <c r="N44" s="261"/>
      <c r="O44" s="261"/>
      <c r="P44" s="262"/>
      <c r="Q44" s="97"/>
      <c r="R44" s="97"/>
      <c r="S44" s="97"/>
      <c r="T44" s="97"/>
      <c r="U44" s="259"/>
      <c r="V44" s="259"/>
      <c r="W44" s="259"/>
      <c r="X44" s="259"/>
      <c r="Y44" s="136"/>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74</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130</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46</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42</v>
      </c>
      <c r="D48" s="67"/>
      <c r="E48" s="67"/>
      <c r="F48" s="67"/>
      <c r="G48" s="67"/>
      <c r="H48" s="97" t="s">
        <v>45</v>
      </c>
      <c r="I48" s="67"/>
      <c r="J48" s="67"/>
      <c r="K48" s="67"/>
      <c r="L48" s="67"/>
      <c r="M48" s="244" t="s">
        <v>27</v>
      </c>
      <c r="N48" s="244"/>
      <c r="O48" s="244"/>
      <c r="P48" s="244"/>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46">
        <f>P39</f>
        <v>1</v>
      </c>
      <c r="D49" s="248"/>
      <c r="E49" s="248"/>
      <c r="F49" s="247"/>
      <c r="G49" s="99" t="s">
        <v>83</v>
      </c>
      <c r="H49" s="260">
        <f>M44</f>
        <v>1.3</v>
      </c>
      <c r="I49" s="261"/>
      <c r="J49" s="261"/>
      <c r="K49" s="262"/>
      <c r="L49" s="99" t="s">
        <v>29</v>
      </c>
      <c r="M49" s="263">
        <f>ROUNDDOWN(C49+H49,1)</f>
        <v>2.2999999999999998</v>
      </c>
      <c r="N49" s="264"/>
      <c r="O49" s="264"/>
      <c r="P49" s="26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6" priority="4">
      <formula>INDIRECT(ADDRESS(ROW(),COLUMN()))=TRUNC(INDIRECT(ADDRESS(ROW(),COLUMN())))</formula>
    </cfRule>
  </conditionalFormatting>
  <conditionalFormatting sqref="E35:Q39">
    <cfRule type="expression" dxfId="5" priority="2">
      <formula>INDIRECT(ADDRESS(ROW(),COLUMN()))=TRUNC(INDIRECT(ADDRESS(ROW(),COLUMN())))</formula>
    </cfRule>
  </conditionalFormatting>
  <conditionalFormatting sqref="C44:F44">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1" t="s">
        <v>141</v>
      </c>
      <c r="AN1" s="271"/>
      <c r="AO1" s="271"/>
      <c r="AP1" s="271"/>
      <c r="AQ1" s="271"/>
      <c r="AR1" s="271"/>
      <c r="AS1" s="271"/>
      <c r="AT1" s="271"/>
      <c r="AU1" s="271"/>
      <c r="AV1" s="271"/>
      <c r="AW1" s="271"/>
      <c r="AX1" s="271"/>
      <c r="AY1" s="271"/>
      <c r="AZ1" s="271"/>
      <c r="BA1" s="27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2">
        <v>6</v>
      </c>
      <c r="V2" s="162"/>
      <c r="W2" s="39" t="s">
        <v>16</v>
      </c>
      <c r="X2" s="163">
        <f>IF(U2=0,"",YEAR(DATE(2018+U2,1,1)))</f>
        <v>2024</v>
      </c>
      <c r="Y2" s="163"/>
      <c r="Z2" s="41" t="s">
        <v>20</v>
      </c>
      <c r="AA2" s="41" t="s">
        <v>21</v>
      </c>
      <c r="AB2" s="162">
        <v>4</v>
      </c>
      <c r="AC2" s="162"/>
      <c r="AD2" s="41" t="s">
        <v>22</v>
      </c>
      <c r="AE2" s="41"/>
      <c r="AF2" s="41"/>
      <c r="AG2" s="41"/>
      <c r="AH2" s="41"/>
      <c r="AI2" s="41"/>
      <c r="AJ2" s="40"/>
      <c r="AK2" s="39" t="s">
        <v>17</v>
      </c>
      <c r="AL2" s="39" t="s">
        <v>16</v>
      </c>
      <c r="AM2" s="272"/>
      <c r="AN2" s="272"/>
      <c r="AO2" s="272"/>
      <c r="AP2" s="272"/>
      <c r="AQ2" s="272"/>
      <c r="AR2" s="272"/>
      <c r="AS2" s="272"/>
      <c r="AT2" s="272"/>
      <c r="AU2" s="272"/>
      <c r="AV2" s="272"/>
      <c r="AW2" s="272"/>
      <c r="AX2" s="272"/>
      <c r="AY2" s="272"/>
      <c r="AZ2" s="272"/>
      <c r="BA2" s="27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64" t="s">
        <v>98</v>
      </c>
      <c r="BA3" s="164"/>
      <c r="BB3" s="164"/>
      <c r="BC3" s="1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164" t="s">
        <v>93</v>
      </c>
      <c r="BA4" s="164"/>
      <c r="BB4" s="164"/>
      <c r="BC4" s="1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55">
        <v>40</v>
      </c>
      <c r="AW5" s="156"/>
      <c r="AX5" s="61" t="s">
        <v>23</v>
      </c>
      <c r="AY5" s="60"/>
      <c r="AZ5" s="155">
        <v>160</v>
      </c>
      <c r="BA5" s="156"/>
      <c r="BB5" s="61" t="s">
        <v>85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9">
        <f>DAY(EOMONTH(DATE(X2,AB2,1),0))</f>
        <v>30</v>
      </c>
      <c r="BA6" s="1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8" t="s">
        <v>26</v>
      </c>
      <c r="C8" s="181" t="s">
        <v>62</v>
      </c>
      <c r="D8" s="182"/>
      <c r="E8" s="187" t="s">
        <v>63</v>
      </c>
      <c r="F8" s="182"/>
      <c r="G8" s="187" t="s">
        <v>64</v>
      </c>
      <c r="H8" s="181"/>
      <c r="I8" s="181"/>
      <c r="J8" s="181"/>
      <c r="K8" s="182"/>
      <c r="L8" s="187" t="s">
        <v>65</v>
      </c>
      <c r="M8" s="181"/>
      <c r="N8" s="181"/>
      <c r="O8" s="190"/>
      <c r="P8" s="193" t="s">
        <v>129</v>
      </c>
      <c r="Q8" s="194"/>
      <c r="R8" s="194"/>
      <c r="S8" s="194"/>
      <c r="T8" s="194"/>
      <c r="U8" s="194"/>
      <c r="V8" s="194"/>
      <c r="W8" s="194"/>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65" t="str">
        <f>IF(AZ3="４週","(9)1～4週目の勤務時間数合計","(9)1か月の勤務時間数合計")</f>
        <v>(9)1～4週目の勤務時間数合計</v>
      </c>
      <c r="AV8" s="166"/>
      <c r="AW8" s="165" t="s">
        <v>66</v>
      </c>
      <c r="AX8" s="166"/>
      <c r="AY8" s="173" t="s">
        <v>104</v>
      </c>
      <c r="AZ8" s="173"/>
      <c r="BA8" s="173"/>
      <c r="BB8" s="173"/>
      <c r="BC8" s="173"/>
      <c r="BD8" s="173"/>
    </row>
    <row r="9" spans="1:57" ht="20.25" customHeight="1" thickBot="1" x14ac:dyDescent="0.45">
      <c r="A9" s="71"/>
      <c r="B9" s="179"/>
      <c r="C9" s="183"/>
      <c r="D9" s="184"/>
      <c r="E9" s="188"/>
      <c r="F9" s="184"/>
      <c r="G9" s="188"/>
      <c r="H9" s="183"/>
      <c r="I9" s="183"/>
      <c r="J9" s="183"/>
      <c r="K9" s="184"/>
      <c r="L9" s="188"/>
      <c r="M9" s="183"/>
      <c r="N9" s="183"/>
      <c r="O9" s="191"/>
      <c r="P9" s="175" t="s">
        <v>10</v>
      </c>
      <c r="Q9" s="176"/>
      <c r="R9" s="176"/>
      <c r="S9" s="176"/>
      <c r="T9" s="176"/>
      <c r="U9" s="176"/>
      <c r="V9" s="177"/>
      <c r="W9" s="175" t="s">
        <v>11</v>
      </c>
      <c r="X9" s="176"/>
      <c r="Y9" s="176"/>
      <c r="Z9" s="176"/>
      <c r="AA9" s="176"/>
      <c r="AB9" s="176"/>
      <c r="AC9" s="177"/>
      <c r="AD9" s="175" t="s">
        <v>12</v>
      </c>
      <c r="AE9" s="176"/>
      <c r="AF9" s="176"/>
      <c r="AG9" s="176"/>
      <c r="AH9" s="176"/>
      <c r="AI9" s="176"/>
      <c r="AJ9" s="177"/>
      <c r="AK9" s="175" t="s">
        <v>13</v>
      </c>
      <c r="AL9" s="176"/>
      <c r="AM9" s="176"/>
      <c r="AN9" s="176"/>
      <c r="AO9" s="176"/>
      <c r="AP9" s="176"/>
      <c r="AQ9" s="177"/>
      <c r="AR9" s="175" t="s">
        <v>14</v>
      </c>
      <c r="AS9" s="176"/>
      <c r="AT9" s="177"/>
      <c r="AU9" s="167"/>
      <c r="AV9" s="168"/>
      <c r="AW9" s="167"/>
      <c r="AX9" s="168"/>
      <c r="AY9" s="173"/>
      <c r="AZ9" s="173"/>
      <c r="BA9" s="173"/>
      <c r="BB9" s="173"/>
      <c r="BC9" s="173"/>
      <c r="BD9" s="173"/>
    </row>
    <row r="10" spans="1:57" ht="20.25" customHeight="1" thickBot="1" x14ac:dyDescent="0.45">
      <c r="A10" s="71"/>
      <c r="B10" s="179"/>
      <c r="C10" s="183"/>
      <c r="D10" s="184"/>
      <c r="E10" s="188"/>
      <c r="F10" s="184"/>
      <c r="G10" s="188"/>
      <c r="H10" s="183"/>
      <c r="I10" s="183"/>
      <c r="J10" s="183"/>
      <c r="K10" s="184"/>
      <c r="L10" s="188"/>
      <c r="M10" s="183"/>
      <c r="N10" s="183"/>
      <c r="O10" s="19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7"/>
      <c r="AV10" s="168"/>
      <c r="AW10" s="167"/>
      <c r="AX10" s="168"/>
      <c r="AY10" s="173"/>
      <c r="AZ10" s="173"/>
      <c r="BA10" s="173"/>
      <c r="BB10" s="173"/>
      <c r="BC10" s="173"/>
      <c r="BD10" s="173"/>
    </row>
    <row r="11" spans="1:57" ht="20.25" hidden="1" customHeight="1" thickBot="1" x14ac:dyDescent="0.45">
      <c r="A11" s="71"/>
      <c r="B11" s="179"/>
      <c r="C11" s="183"/>
      <c r="D11" s="184"/>
      <c r="E11" s="188"/>
      <c r="F11" s="184"/>
      <c r="G11" s="188"/>
      <c r="H11" s="183"/>
      <c r="I11" s="183"/>
      <c r="J11" s="183"/>
      <c r="K11" s="184"/>
      <c r="L11" s="188"/>
      <c r="M11" s="183"/>
      <c r="N11" s="183"/>
      <c r="O11" s="191"/>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9"/>
      <c r="AV11" s="170"/>
      <c r="AW11" s="169"/>
      <c r="AX11" s="170"/>
      <c r="AY11" s="174"/>
      <c r="AZ11" s="174"/>
      <c r="BA11" s="174"/>
      <c r="BB11" s="174"/>
      <c r="BC11" s="174"/>
      <c r="BD11" s="174"/>
    </row>
    <row r="12" spans="1:57" ht="20.25" customHeight="1" thickBot="1" x14ac:dyDescent="0.45">
      <c r="A12" s="71"/>
      <c r="B12" s="180"/>
      <c r="C12" s="185"/>
      <c r="D12" s="186"/>
      <c r="E12" s="189"/>
      <c r="F12" s="186"/>
      <c r="G12" s="189"/>
      <c r="H12" s="185"/>
      <c r="I12" s="185"/>
      <c r="J12" s="185"/>
      <c r="K12" s="186"/>
      <c r="L12" s="189"/>
      <c r="M12" s="185"/>
      <c r="N12" s="185"/>
      <c r="O12" s="192"/>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1"/>
      <c r="AV12" s="172"/>
      <c r="AW12" s="171"/>
      <c r="AX12" s="172"/>
      <c r="AY12" s="174"/>
      <c r="AZ12" s="174"/>
      <c r="BA12" s="174"/>
      <c r="BB12" s="174"/>
      <c r="BC12" s="174"/>
      <c r="BD12" s="174"/>
    </row>
    <row r="13" spans="1:57" ht="39.950000000000003" customHeight="1" x14ac:dyDescent="0.4">
      <c r="A13" s="71"/>
      <c r="B13" s="85">
        <v>1</v>
      </c>
      <c r="C13" s="213" t="s">
        <v>2</v>
      </c>
      <c r="D13" s="214"/>
      <c r="E13" s="215"/>
      <c r="F13" s="216"/>
      <c r="G13" s="215" t="s">
        <v>70</v>
      </c>
      <c r="H13" s="217"/>
      <c r="I13" s="217"/>
      <c r="J13" s="217"/>
      <c r="K13" s="216"/>
      <c r="L13" s="218"/>
      <c r="M13" s="219"/>
      <c r="N13" s="219"/>
      <c r="O13" s="220"/>
      <c r="P13" s="127"/>
      <c r="Q13" s="128"/>
      <c r="R13" s="128"/>
      <c r="S13" s="128"/>
      <c r="T13" s="128"/>
      <c r="U13" s="128"/>
      <c r="V13" s="129"/>
      <c r="W13" s="127"/>
      <c r="X13" s="128"/>
      <c r="Y13" s="128"/>
      <c r="Z13" s="128"/>
      <c r="AA13" s="128"/>
      <c r="AB13" s="128"/>
      <c r="AC13" s="129"/>
      <c r="AD13" s="127"/>
      <c r="AE13" s="128"/>
      <c r="AF13" s="128"/>
      <c r="AG13" s="128"/>
      <c r="AH13" s="128"/>
      <c r="AI13" s="128"/>
      <c r="AJ13" s="129"/>
      <c r="AK13" s="127"/>
      <c r="AL13" s="128"/>
      <c r="AM13" s="128"/>
      <c r="AN13" s="128"/>
      <c r="AO13" s="128"/>
      <c r="AP13" s="128"/>
      <c r="AQ13" s="129"/>
      <c r="AR13" s="127"/>
      <c r="AS13" s="128"/>
      <c r="AT13" s="129"/>
      <c r="AU13" s="221">
        <f>IF($AZ$3="４週",SUM(P13:AQ13),IF($AZ$3="暦月",SUM(P13:AT13),""))</f>
        <v>0</v>
      </c>
      <c r="AV13" s="222"/>
      <c r="AW13" s="223">
        <f t="shared" ref="AW13:AW30" si="22">IF($AZ$3="４週",AU13/4,IF($AZ$3="暦月",AU13/($AZ$6/7),""))</f>
        <v>0</v>
      </c>
      <c r="AX13" s="224"/>
      <c r="AY13" s="195"/>
      <c r="AZ13" s="196"/>
      <c r="BA13" s="196"/>
      <c r="BB13" s="196"/>
      <c r="BC13" s="196"/>
      <c r="BD13" s="197"/>
    </row>
    <row r="14" spans="1:57" ht="39.950000000000003" customHeight="1" x14ac:dyDescent="0.4">
      <c r="A14" s="71"/>
      <c r="B14" s="86">
        <f t="shared" ref="B14:B30" si="23">B13+1</f>
        <v>2</v>
      </c>
      <c r="C14" s="198"/>
      <c r="D14" s="199"/>
      <c r="E14" s="200"/>
      <c r="F14" s="201"/>
      <c r="G14" s="200"/>
      <c r="H14" s="202"/>
      <c r="I14" s="202"/>
      <c r="J14" s="202"/>
      <c r="K14" s="201"/>
      <c r="L14" s="225"/>
      <c r="M14" s="226"/>
      <c r="N14" s="226"/>
      <c r="O14" s="227"/>
      <c r="P14" s="130"/>
      <c r="Q14" s="131"/>
      <c r="R14" s="131"/>
      <c r="S14" s="131"/>
      <c r="T14" s="131"/>
      <c r="U14" s="131"/>
      <c r="V14" s="132"/>
      <c r="W14" s="130"/>
      <c r="X14" s="131"/>
      <c r="Y14" s="131"/>
      <c r="Z14" s="131"/>
      <c r="AA14" s="131"/>
      <c r="AB14" s="131"/>
      <c r="AC14" s="132"/>
      <c r="AD14" s="130"/>
      <c r="AE14" s="131"/>
      <c r="AF14" s="131"/>
      <c r="AG14" s="131"/>
      <c r="AH14" s="131"/>
      <c r="AI14" s="131"/>
      <c r="AJ14" s="132"/>
      <c r="AK14" s="130"/>
      <c r="AL14" s="131"/>
      <c r="AM14" s="131"/>
      <c r="AN14" s="131"/>
      <c r="AO14" s="131"/>
      <c r="AP14" s="131"/>
      <c r="AQ14" s="132"/>
      <c r="AR14" s="130"/>
      <c r="AS14" s="131"/>
      <c r="AT14" s="132"/>
      <c r="AU14" s="206">
        <f>IF($AZ$3="４週",SUM(P14:AQ14),IF($AZ$3="暦月",SUM(P14:AT14),""))</f>
        <v>0</v>
      </c>
      <c r="AV14" s="207"/>
      <c r="AW14" s="208">
        <f t="shared" si="22"/>
        <v>0</v>
      </c>
      <c r="AX14" s="209"/>
      <c r="AY14" s="210"/>
      <c r="AZ14" s="211"/>
      <c r="BA14" s="211"/>
      <c r="BB14" s="211"/>
      <c r="BC14" s="211"/>
      <c r="BD14" s="212"/>
    </row>
    <row r="15" spans="1:57" ht="39.950000000000003" customHeight="1" x14ac:dyDescent="0.4">
      <c r="A15" s="71"/>
      <c r="B15" s="86">
        <f t="shared" si="23"/>
        <v>3</v>
      </c>
      <c r="C15" s="198"/>
      <c r="D15" s="199"/>
      <c r="E15" s="200"/>
      <c r="F15" s="201"/>
      <c r="G15" s="200"/>
      <c r="H15" s="202"/>
      <c r="I15" s="202"/>
      <c r="J15" s="202"/>
      <c r="K15" s="201"/>
      <c r="L15" s="225"/>
      <c r="M15" s="226"/>
      <c r="N15" s="226"/>
      <c r="O15" s="227"/>
      <c r="P15" s="130"/>
      <c r="Q15" s="131"/>
      <c r="R15" s="131"/>
      <c r="S15" s="131"/>
      <c r="T15" s="131"/>
      <c r="U15" s="131"/>
      <c r="V15" s="132"/>
      <c r="W15" s="130"/>
      <c r="X15" s="131"/>
      <c r="Y15" s="131"/>
      <c r="Z15" s="131"/>
      <c r="AA15" s="131"/>
      <c r="AB15" s="131"/>
      <c r="AC15" s="132"/>
      <c r="AD15" s="130"/>
      <c r="AE15" s="131"/>
      <c r="AF15" s="131"/>
      <c r="AG15" s="131"/>
      <c r="AH15" s="131"/>
      <c r="AI15" s="131"/>
      <c r="AJ15" s="132"/>
      <c r="AK15" s="130"/>
      <c r="AL15" s="131"/>
      <c r="AM15" s="131"/>
      <c r="AN15" s="131"/>
      <c r="AO15" s="131"/>
      <c r="AP15" s="131"/>
      <c r="AQ15" s="132"/>
      <c r="AR15" s="130"/>
      <c r="AS15" s="131"/>
      <c r="AT15" s="132"/>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4</v>
      </c>
      <c r="C16" s="198"/>
      <c r="D16" s="199"/>
      <c r="E16" s="200"/>
      <c r="F16" s="201"/>
      <c r="G16" s="200"/>
      <c r="H16" s="202"/>
      <c r="I16" s="202"/>
      <c r="J16" s="202"/>
      <c r="K16" s="201"/>
      <c r="L16" s="225"/>
      <c r="M16" s="226"/>
      <c r="N16" s="226"/>
      <c r="O16" s="227"/>
      <c r="P16" s="130"/>
      <c r="Q16" s="131"/>
      <c r="R16" s="131"/>
      <c r="S16" s="131"/>
      <c r="T16" s="131"/>
      <c r="U16" s="131"/>
      <c r="V16" s="132"/>
      <c r="W16" s="130"/>
      <c r="X16" s="131"/>
      <c r="Y16" s="131"/>
      <c r="Z16" s="131"/>
      <c r="AA16" s="131"/>
      <c r="AB16" s="131"/>
      <c r="AC16" s="132"/>
      <c r="AD16" s="130"/>
      <c r="AE16" s="131"/>
      <c r="AF16" s="131"/>
      <c r="AG16" s="131"/>
      <c r="AH16" s="131"/>
      <c r="AI16" s="131"/>
      <c r="AJ16" s="132"/>
      <c r="AK16" s="130"/>
      <c r="AL16" s="131"/>
      <c r="AM16" s="131"/>
      <c r="AN16" s="131"/>
      <c r="AO16" s="131"/>
      <c r="AP16" s="131"/>
      <c r="AQ16" s="132"/>
      <c r="AR16" s="130"/>
      <c r="AS16" s="131"/>
      <c r="AT16" s="132"/>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5</v>
      </c>
      <c r="C17" s="198"/>
      <c r="D17" s="199"/>
      <c r="E17" s="200"/>
      <c r="F17" s="201"/>
      <c r="G17" s="200"/>
      <c r="H17" s="202"/>
      <c r="I17" s="202"/>
      <c r="J17" s="202"/>
      <c r="K17" s="201"/>
      <c r="L17" s="225"/>
      <c r="M17" s="226"/>
      <c r="N17" s="226"/>
      <c r="O17" s="227"/>
      <c r="P17" s="130"/>
      <c r="Q17" s="131"/>
      <c r="R17" s="131"/>
      <c r="S17" s="131"/>
      <c r="T17" s="131"/>
      <c r="U17" s="131"/>
      <c r="V17" s="132"/>
      <c r="W17" s="130"/>
      <c r="X17" s="131"/>
      <c r="Y17" s="131"/>
      <c r="Z17" s="131"/>
      <c r="AA17" s="131"/>
      <c r="AB17" s="131"/>
      <c r="AC17" s="132"/>
      <c r="AD17" s="130"/>
      <c r="AE17" s="131"/>
      <c r="AF17" s="131"/>
      <c r="AG17" s="131"/>
      <c r="AH17" s="131"/>
      <c r="AI17" s="131"/>
      <c r="AJ17" s="132"/>
      <c r="AK17" s="130"/>
      <c r="AL17" s="131"/>
      <c r="AM17" s="131"/>
      <c r="AN17" s="131"/>
      <c r="AO17" s="131"/>
      <c r="AP17" s="131"/>
      <c r="AQ17" s="132"/>
      <c r="AR17" s="130"/>
      <c r="AS17" s="131"/>
      <c r="AT17" s="132"/>
      <c r="AU17" s="206">
        <f t="shared" ref="AU17:AU30" si="24">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6</v>
      </c>
      <c r="C18" s="198"/>
      <c r="D18" s="199"/>
      <c r="E18" s="200"/>
      <c r="F18" s="201"/>
      <c r="G18" s="200"/>
      <c r="H18" s="202"/>
      <c r="I18" s="202"/>
      <c r="J18" s="202"/>
      <c r="K18" s="201"/>
      <c r="L18" s="225"/>
      <c r="M18" s="226"/>
      <c r="N18" s="226"/>
      <c r="O18" s="227"/>
      <c r="P18" s="130"/>
      <c r="Q18" s="131"/>
      <c r="R18" s="131"/>
      <c r="S18" s="131"/>
      <c r="T18" s="131"/>
      <c r="U18" s="131"/>
      <c r="V18" s="132"/>
      <c r="W18" s="130"/>
      <c r="X18" s="131"/>
      <c r="Y18" s="131"/>
      <c r="Z18" s="131"/>
      <c r="AA18" s="131"/>
      <c r="AB18" s="131"/>
      <c r="AC18" s="132"/>
      <c r="AD18" s="130"/>
      <c r="AE18" s="131"/>
      <c r="AF18" s="131"/>
      <c r="AG18" s="131"/>
      <c r="AH18" s="131"/>
      <c r="AI18" s="131"/>
      <c r="AJ18" s="132"/>
      <c r="AK18" s="130"/>
      <c r="AL18" s="131"/>
      <c r="AM18" s="131"/>
      <c r="AN18" s="131"/>
      <c r="AO18" s="131"/>
      <c r="AP18" s="131"/>
      <c r="AQ18" s="132"/>
      <c r="AR18" s="130"/>
      <c r="AS18" s="131"/>
      <c r="AT18" s="132"/>
      <c r="AU18" s="206">
        <f t="shared" si="24"/>
        <v>0</v>
      </c>
      <c r="AV18" s="207"/>
      <c r="AW18" s="208">
        <f t="shared" si="22"/>
        <v>0</v>
      </c>
      <c r="AX18" s="209"/>
      <c r="AY18" s="210"/>
      <c r="AZ18" s="211"/>
      <c r="BA18" s="211"/>
      <c r="BB18" s="211"/>
      <c r="BC18" s="211"/>
      <c r="BD18" s="212"/>
    </row>
    <row r="19" spans="1:56" ht="39.950000000000003" customHeight="1" x14ac:dyDescent="0.4">
      <c r="A19" s="71"/>
      <c r="B19" s="86">
        <f t="shared" si="23"/>
        <v>7</v>
      </c>
      <c r="C19" s="198"/>
      <c r="D19" s="199"/>
      <c r="E19" s="200"/>
      <c r="F19" s="201"/>
      <c r="G19" s="200"/>
      <c r="H19" s="202"/>
      <c r="I19" s="202"/>
      <c r="J19" s="202"/>
      <c r="K19" s="201"/>
      <c r="L19" s="225"/>
      <c r="M19" s="226"/>
      <c r="N19" s="226"/>
      <c r="O19" s="227"/>
      <c r="P19" s="130"/>
      <c r="Q19" s="131"/>
      <c r="R19" s="131"/>
      <c r="S19" s="131"/>
      <c r="T19" s="131"/>
      <c r="U19" s="131"/>
      <c r="V19" s="132"/>
      <c r="W19" s="130"/>
      <c r="X19" s="131"/>
      <c r="Y19" s="131"/>
      <c r="Z19" s="131"/>
      <c r="AA19" s="131"/>
      <c r="AB19" s="131"/>
      <c r="AC19" s="132"/>
      <c r="AD19" s="130"/>
      <c r="AE19" s="131"/>
      <c r="AF19" s="131"/>
      <c r="AG19" s="131"/>
      <c r="AH19" s="131"/>
      <c r="AI19" s="131"/>
      <c r="AJ19" s="132"/>
      <c r="AK19" s="130"/>
      <c r="AL19" s="131"/>
      <c r="AM19" s="131"/>
      <c r="AN19" s="131"/>
      <c r="AO19" s="131"/>
      <c r="AP19" s="131"/>
      <c r="AQ19" s="132"/>
      <c r="AR19" s="130"/>
      <c r="AS19" s="131"/>
      <c r="AT19" s="132"/>
      <c r="AU19" s="206">
        <f>IF($AZ$3="４週",SUM(P19:AQ19),IF($AZ$3="暦月",SUM(P19:AT19),""))</f>
        <v>0</v>
      </c>
      <c r="AV19" s="207"/>
      <c r="AW19" s="208">
        <f t="shared" si="22"/>
        <v>0</v>
      </c>
      <c r="AX19" s="209"/>
      <c r="AY19" s="210"/>
      <c r="AZ19" s="211"/>
      <c r="BA19" s="211"/>
      <c r="BB19" s="211"/>
      <c r="BC19" s="211"/>
      <c r="BD19" s="212"/>
    </row>
    <row r="20" spans="1:56" ht="39.950000000000003" customHeight="1" x14ac:dyDescent="0.4">
      <c r="A20" s="71"/>
      <c r="B20" s="86">
        <f t="shared" si="23"/>
        <v>8</v>
      </c>
      <c r="C20" s="198"/>
      <c r="D20" s="199"/>
      <c r="E20" s="200"/>
      <c r="F20" s="201"/>
      <c r="G20" s="200"/>
      <c r="H20" s="202"/>
      <c r="I20" s="202"/>
      <c r="J20" s="202"/>
      <c r="K20" s="201"/>
      <c r="L20" s="225"/>
      <c r="M20" s="226"/>
      <c r="N20" s="226"/>
      <c r="O20" s="227"/>
      <c r="P20" s="130"/>
      <c r="Q20" s="131"/>
      <c r="R20" s="131"/>
      <c r="S20" s="131"/>
      <c r="T20" s="131"/>
      <c r="U20" s="131"/>
      <c r="V20" s="132"/>
      <c r="W20" s="130"/>
      <c r="X20" s="131"/>
      <c r="Y20" s="131"/>
      <c r="Z20" s="131"/>
      <c r="AA20" s="131"/>
      <c r="AB20" s="131"/>
      <c r="AC20" s="132"/>
      <c r="AD20" s="130"/>
      <c r="AE20" s="131"/>
      <c r="AF20" s="131"/>
      <c r="AG20" s="131"/>
      <c r="AH20" s="131"/>
      <c r="AI20" s="131"/>
      <c r="AJ20" s="132"/>
      <c r="AK20" s="130"/>
      <c r="AL20" s="131"/>
      <c r="AM20" s="131"/>
      <c r="AN20" s="131"/>
      <c r="AO20" s="131"/>
      <c r="AP20" s="131"/>
      <c r="AQ20" s="132"/>
      <c r="AR20" s="130"/>
      <c r="AS20" s="131"/>
      <c r="AT20" s="132"/>
      <c r="AU20" s="206">
        <f t="shared" si="24"/>
        <v>0</v>
      </c>
      <c r="AV20" s="207"/>
      <c r="AW20" s="208">
        <f t="shared" si="22"/>
        <v>0</v>
      </c>
      <c r="AX20" s="209"/>
      <c r="AY20" s="210"/>
      <c r="AZ20" s="211"/>
      <c r="BA20" s="211"/>
      <c r="BB20" s="211"/>
      <c r="BC20" s="211"/>
      <c r="BD20" s="212"/>
    </row>
    <row r="21" spans="1:56" ht="39.950000000000003" customHeight="1" x14ac:dyDescent="0.4">
      <c r="A21" s="71"/>
      <c r="B21" s="86">
        <f t="shared" si="23"/>
        <v>9</v>
      </c>
      <c r="C21" s="198"/>
      <c r="D21" s="199"/>
      <c r="E21" s="200"/>
      <c r="F21" s="201"/>
      <c r="G21" s="200"/>
      <c r="H21" s="202"/>
      <c r="I21" s="202"/>
      <c r="J21" s="202"/>
      <c r="K21" s="201"/>
      <c r="L21" s="225"/>
      <c r="M21" s="226"/>
      <c r="N21" s="226"/>
      <c r="O21" s="227"/>
      <c r="P21" s="130"/>
      <c r="Q21" s="131"/>
      <c r="R21" s="131"/>
      <c r="S21" s="131"/>
      <c r="T21" s="131"/>
      <c r="U21" s="131"/>
      <c r="V21" s="132"/>
      <c r="W21" s="130"/>
      <c r="X21" s="131"/>
      <c r="Y21" s="131"/>
      <c r="Z21" s="131"/>
      <c r="AA21" s="131"/>
      <c r="AB21" s="131"/>
      <c r="AC21" s="132"/>
      <c r="AD21" s="130"/>
      <c r="AE21" s="131"/>
      <c r="AF21" s="131"/>
      <c r="AG21" s="131"/>
      <c r="AH21" s="131"/>
      <c r="AI21" s="131"/>
      <c r="AJ21" s="132"/>
      <c r="AK21" s="130"/>
      <c r="AL21" s="131"/>
      <c r="AM21" s="131"/>
      <c r="AN21" s="131"/>
      <c r="AO21" s="131"/>
      <c r="AP21" s="131"/>
      <c r="AQ21" s="132"/>
      <c r="AR21" s="130"/>
      <c r="AS21" s="131"/>
      <c r="AT21" s="132"/>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10</v>
      </c>
      <c r="C22" s="198"/>
      <c r="D22" s="199"/>
      <c r="E22" s="200"/>
      <c r="F22" s="201"/>
      <c r="G22" s="200"/>
      <c r="H22" s="202"/>
      <c r="I22" s="202"/>
      <c r="J22" s="202"/>
      <c r="K22" s="201"/>
      <c r="L22" s="225"/>
      <c r="M22" s="226"/>
      <c r="N22" s="226"/>
      <c r="O22" s="227"/>
      <c r="P22" s="130"/>
      <c r="Q22" s="131"/>
      <c r="R22" s="131"/>
      <c r="S22" s="131"/>
      <c r="T22" s="131"/>
      <c r="U22" s="131"/>
      <c r="V22" s="132"/>
      <c r="W22" s="130"/>
      <c r="X22" s="131"/>
      <c r="Y22" s="131"/>
      <c r="Z22" s="131"/>
      <c r="AA22" s="131"/>
      <c r="AB22" s="131"/>
      <c r="AC22" s="132"/>
      <c r="AD22" s="130"/>
      <c r="AE22" s="131"/>
      <c r="AF22" s="131"/>
      <c r="AG22" s="131"/>
      <c r="AH22" s="131"/>
      <c r="AI22" s="131"/>
      <c r="AJ22" s="132"/>
      <c r="AK22" s="130"/>
      <c r="AL22" s="131"/>
      <c r="AM22" s="131"/>
      <c r="AN22" s="131"/>
      <c r="AO22" s="131"/>
      <c r="AP22" s="131"/>
      <c r="AQ22" s="132"/>
      <c r="AR22" s="130"/>
      <c r="AS22" s="131"/>
      <c r="AT22" s="132"/>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11</v>
      </c>
      <c r="C23" s="198"/>
      <c r="D23" s="199"/>
      <c r="E23" s="200"/>
      <c r="F23" s="201"/>
      <c r="G23" s="200"/>
      <c r="H23" s="202"/>
      <c r="I23" s="202"/>
      <c r="J23" s="202"/>
      <c r="K23" s="201"/>
      <c r="L23" s="225"/>
      <c r="M23" s="226"/>
      <c r="N23" s="226"/>
      <c r="O23" s="227"/>
      <c r="P23" s="130"/>
      <c r="Q23" s="131"/>
      <c r="R23" s="131"/>
      <c r="S23" s="131"/>
      <c r="T23" s="131"/>
      <c r="U23" s="131"/>
      <c r="V23" s="132"/>
      <c r="W23" s="130"/>
      <c r="X23" s="131"/>
      <c r="Y23" s="131"/>
      <c r="Z23" s="131"/>
      <c r="AA23" s="131"/>
      <c r="AB23" s="131"/>
      <c r="AC23" s="132"/>
      <c r="AD23" s="130"/>
      <c r="AE23" s="131"/>
      <c r="AF23" s="131"/>
      <c r="AG23" s="131"/>
      <c r="AH23" s="131"/>
      <c r="AI23" s="131"/>
      <c r="AJ23" s="132"/>
      <c r="AK23" s="130"/>
      <c r="AL23" s="131"/>
      <c r="AM23" s="131"/>
      <c r="AN23" s="131"/>
      <c r="AO23" s="131"/>
      <c r="AP23" s="131"/>
      <c r="AQ23" s="132"/>
      <c r="AR23" s="130"/>
      <c r="AS23" s="131"/>
      <c r="AT23" s="132"/>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12</v>
      </c>
      <c r="C24" s="198"/>
      <c r="D24" s="199"/>
      <c r="E24" s="200"/>
      <c r="F24" s="201"/>
      <c r="G24" s="200"/>
      <c r="H24" s="202"/>
      <c r="I24" s="202"/>
      <c r="J24" s="202"/>
      <c r="K24" s="201"/>
      <c r="L24" s="225"/>
      <c r="M24" s="226"/>
      <c r="N24" s="226"/>
      <c r="O24" s="227"/>
      <c r="P24" s="130"/>
      <c r="Q24" s="131"/>
      <c r="R24" s="131"/>
      <c r="S24" s="131"/>
      <c r="T24" s="131"/>
      <c r="U24" s="131"/>
      <c r="V24" s="132"/>
      <c r="W24" s="130"/>
      <c r="X24" s="131"/>
      <c r="Y24" s="131"/>
      <c r="Z24" s="131"/>
      <c r="AA24" s="131"/>
      <c r="AB24" s="131"/>
      <c r="AC24" s="132"/>
      <c r="AD24" s="130"/>
      <c r="AE24" s="131"/>
      <c r="AF24" s="131"/>
      <c r="AG24" s="131"/>
      <c r="AH24" s="131"/>
      <c r="AI24" s="131"/>
      <c r="AJ24" s="132"/>
      <c r="AK24" s="130"/>
      <c r="AL24" s="131"/>
      <c r="AM24" s="131"/>
      <c r="AN24" s="131"/>
      <c r="AO24" s="131"/>
      <c r="AP24" s="131"/>
      <c r="AQ24" s="132"/>
      <c r="AR24" s="130"/>
      <c r="AS24" s="131"/>
      <c r="AT24" s="132"/>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13</v>
      </c>
      <c r="C25" s="198"/>
      <c r="D25" s="199"/>
      <c r="E25" s="200"/>
      <c r="F25" s="201"/>
      <c r="G25" s="200"/>
      <c r="H25" s="202"/>
      <c r="I25" s="202"/>
      <c r="J25" s="202"/>
      <c r="K25" s="201"/>
      <c r="L25" s="225"/>
      <c r="M25" s="226"/>
      <c r="N25" s="226"/>
      <c r="O25" s="227"/>
      <c r="P25" s="130"/>
      <c r="Q25" s="131"/>
      <c r="R25" s="131"/>
      <c r="S25" s="131"/>
      <c r="T25" s="131"/>
      <c r="U25" s="131"/>
      <c r="V25" s="132"/>
      <c r="W25" s="130"/>
      <c r="X25" s="131"/>
      <c r="Y25" s="131"/>
      <c r="Z25" s="131"/>
      <c r="AA25" s="131"/>
      <c r="AB25" s="131"/>
      <c r="AC25" s="132"/>
      <c r="AD25" s="130"/>
      <c r="AE25" s="131"/>
      <c r="AF25" s="131"/>
      <c r="AG25" s="131"/>
      <c r="AH25" s="131"/>
      <c r="AI25" s="131"/>
      <c r="AJ25" s="132"/>
      <c r="AK25" s="130"/>
      <c r="AL25" s="131"/>
      <c r="AM25" s="131"/>
      <c r="AN25" s="131"/>
      <c r="AO25" s="131"/>
      <c r="AP25" s="131"/>
      <c r="AQ25" s="132"/>
      <c r="AR25" s="130"/>
      <c r="AS25" s="131"/>
      <c r="AT25" s="132"/>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14</v>
      </c>
      <c r="C26" s="198"/>
      <c r="D26" s="199"/>
      <c r="E26" s="200"/>
      <c r="F26" s="201"/>
      <c r="G26" s="200"/>
      <c r="H26" s="202"/>
      <c r="I26" s="202"/>
      <c r="J26" s="202"/>
      <c r="K26" s="201"/>
      <c r="L26" s="225"/>
      <c r="M26" s="226"/>
      <c r="N26" s="226"/>
      <c r="O26" s="227"/>
      <c r="P26" s="130"/>
      <c r="Q26" s="131"/>
      <c r="R26" s="131"/>
      <c r="S26" s="131"/>
      <c r="T26" s="131"/>
      <c r="U26" s="131"/>
      <c r="V26" s="132"/>
      <c r="W26" s="130"/>
      <c r="X26" s="131"/>
      <c r="Y26" s="131"/>
      <c r="Z26" s="131"/>
      <c r="AA26" s="131"/>
      <c r="AB26" s="131"/>
      <c r="AC26" s="132"/>
      <c r="AD26" s="130"/>
      <c r="AE26" s="131"/>
      <c r="AF26" s="131"/>
      <c r="AG26" s="131"/>
      <c r="AH26" s="131"/>
      <c r="AI26" s="131"/>
      <c r="AJ26" s="132"/>
      <c r="AK26" s="130"/>
      <c r="AL26" s="131"/>
      <c r="AM26" s="131"/>
      <c r="AN26" s="131"/>
      <c r="AO26" s="131"/>
      <c r="AP26" s="131"/>
      <c r="AQ26" s="132"/>
      <c r="AR26" s="130"/>
      <c r="AS26" s="131"/>
      <c r="AT26" s="132"/>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15</v>
      </c>
      <c r="C27" s="198"/>
      <c r="D27" s="199"/>
      <c r="E27" s="200"/>
      <c r="F27" s="201"/>
      <c r="G27" s="200"/>
      <c r="H27" s="202"/>
      <c r="I27" s="202"/>
      <c r="J27" s="202"/>
      <c r="K27" s="201"/>
      <c r="L27" s="225"/>
      <c r="M27" s="226"/>
      <c r="N27" s="226"/>
      <c r="O27" s="227"/>
      <c r="P27" s="130"/>
      <c r="Q27" s="131"/>
      <c r="R27" s="131"/>
      <c r="S27" s="131"/>
      <c r="T27" s="131"/>
      <c r="U27" s="131"/>
      <c r="V27" s="132"/>
      <c r="W27" s="130"/>
      <c r="X27" s="131"/>
      <c r="Y27" s="131"/>
      <c r="Z27" s="131"/>
      <c r="AA27" s="131"/>
      <c r="AB27" s="131"/>
      <c r="AC27" s="132"/>
      <c r="AD27" s="130"/>
      <c r="AE27" s="131"/>
      <c r="AF27" s="131"/>
      <c r="AG27" s="131"/>
      <c r="AH27" s="131"/>
      <c r="AI27" s="131"/>
      <c r="AJ27" s="132"/>
      <c r="AK27" s="130"/>
      <c r="AL27" s="131"/>
      <c r="AM27" s="131"/>
      <c r="AN27" s="131"/>
      <c r="AO27" s="131"/>
      <c r="AP27" s="131"/>
      <c r="AQ27" s="132"/>
      <c r="AR27" s="130"/>
      <c r="AS27" s="131"/>
      <c r="AT27" s="132"/>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16</v>
      </c>
      <c r="C28" s="198"/>
      <c r="D28" s="199"/>
      <c r="E28" s="200"/>
      <c r="F28" s="201"/>
      <c r="G28" s="200"/>
      <c r="H28" s="202"/>
      <c r="I28" s="202"/>
      <c r="J28" s="202"/>
      <c r="K28" s="201"/>
      <c r="L28" s="225"/>
      <c r="M28" s="226"/>
      <c r="N28" s="226"/>
      <c r="O28" s="227"/>
      <c r="P28" s="130"/>
      <c r="Q28" s="131"/>
      <c r="R28" s="131"/>
      <c r="S28" s="131"/>
      <c r="T28" s="131"/>
      <c r="U28" s="131"/>
      <c r="V28" s="132"/>
      <c r="W28" s="130"/>
      <c r="X28" s="131"/>
      <c r="Y28" s="131"/>
      <c r="Z28" s="131"/>
      <c r="AA28" s="131"/>
      <c r="AB28" s="131"/>
      <c r="AC28" s="132"/>
      <c r="AD28" s="130"/>
      <c r="AE28" s="131"/>
      <c r="AF28" s="131"/>
      <c r="AG28" s="131"/>
      <c r="AH28" s="131"/>
      <c r="AI28" s="131"/>
      <c r="AJ28" s="132"/>
      <c r="AK28" s="130"/>
      <c r="AL28" s="131"/>
      <c r="AM28" s="131"/>
      <c r="AN28" s="131"/>
      <c r="AO28" s="131"/>
      <c r="AP28" s="131"/>
      <c r="AQ28" s="132"/>
      <c r="AR28" s="130"/>
      <c r="AS28" s="131"/>
      <c r="AT28" s="132"/>
      <c r="AU28" s="206">
        <f t="shared" si="24"/>
        <v>0</v>
      </c>
      <c r="AV28" s="207"/>
      <c r="AW28" s="208">
        <f t="shared" si="22"/>
        <v>0</v>
      </c>
      <c r="AX28" s="209"/>
      <c r="AY28" s="210"/>
      <c r="AZ28" s="211"/>
      <c r="BA28" s="211"/>
      <c r="BB28" s="211"/>
      <c r="BC28" s="211"/>
      <c r="BD28" s="212"/>
    </row>
    <row r="29" spans="1:56" ht="39.950000000000003" hidden="1" customHeight="1" x14ac:dyDescent="0.4">
      <c r="A29" s="71"/>
      <c r="B29" s="86">
        <f t="shared" si="23"/>
        <v>17</v>
      </c>
      <c r="C29" s="198"/>
      <c r="D29" s="199"/>
      <c r="E29" s="200"/>
      <c r="F29" s="201"/>
      <c r="G29" s="200"/>
      <c r="H29" s="202"/>
      <c r="I29" s="202"/>
      <c r="J29" s="202"/>
      <c r="K29" s="201"/>
      <c r="L29" s="225"/>
      <c r="M29" s="226"/>
      <c r="N29" s="226"/>
      <c r="O29" s="227"/>
      <c r="P29" s="130"/>
      <c r="Q29" s="131"/>
      <c r="R29" s="131"/>
      <c r="S29" s="131"/>
      <c r="T29" s="131"/>
      <c r="U29" s="131"/>
      <c r="V29" s="132"/>
      <c r="W29" s="130"/>
      <c r="X29" s="131"/>
      <c r="Y29" s="131"/>
      <c r="Z29" s="131"/>
      <c r="AA29" s="131"/>
      <c r="AB29" s="131"/>
      <c r="AC29" s="132"/>
      <c r="AD29" s="130"/>
      <c r="AE29" s="131"/>
      <c r="AF29" s="131"/>
      <c r="AG29" s="131"/>
      <c r="AH29" s="131"/>
      <c r="AI29" s="131"/>
      <c r="AJ29" s="132"/>
      <c r="AK29" s="130"/>
      <c r="AL29" s="131"/>
      <c r="AM29" s="131"/>
      <c r="AN29" s="131"/>
      <c r="AO29" s="131"/>
      <c r="AP29" s="131"/>
      <c r="AQ29" s="132"/>
      <c r="AR29" s="130"/>
      <c r="AS29" s="131"/>
      <c r="AT29" s="132"/>
      <c r="AU29" s="206">
        <f t="shared" si="24"/>
        <v>0</v>
      </c>
      <c r="AV29" s="207"/>
      <c r="AW29" s="208">
        <f t="shared" si="22"/>
        <v>0</v>
      </c>
      <c r="AX29" s="209"/>
      <c r="AY29" s="210"/>
      <c r="AZ29" s="211"/>
      <c r="BA29" s="211"/>
      <c r="BB29" s="211"/>
      <c r="BC29" s="211"/>
      <c r="BD29" s="212"/>
    </row>
    <row r="30" spans="1:56" ht="39.950000000000003" hidden="1" customHeight="1" thickBot="1" x14ac:dyDescent="0.45">
      <c r="A30" s="71"/>
      <c r="B30" s="87">
        <f t="shared" si="23"/>
        <v>18</v>
      </c>
      <c r="C30" s="228"/>
      <c r="D30" s="229"/>
      <c r="E30" s="230"/>
      <c r="F30" s="231"/>
      <c r="G30" s="230"/>
      <c r="H30" s="232"/>
      <c r="I30" s="232"/>
      <c r="J30" s="232"/>
      <c r="K30" s="231"/>
      <c r="L30" s="233"/>
      <c r="M30" s="234"/>
      <c r="N30" s="234"/>
      <c r="O30" s="235"/>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36">
        <f t="shared" si="24"/>
        <v>0</v>
      </c>
      <c r="AV30" s="237"/>
      <c r="AW30" s="238">
        <f t="shared" si="22"/>
        <v>0</v>
      </c>
      <c r="AX30" s="239"/>
      <c r="AY30" s="240"/>
      <c r="AZ30" s="241"/>
      <c r="BA30" s="241"/>
      <c r="BB30" s="241"/>
      <c r="BC30" s="241"/>
      <c r="BD30" s="242"/>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7" t="s">
        <v>121</v>
      </c>
      <c r="C32" s="97"/>
      <c r="D32" s="97"/>
      <c r="E32" s="97"/>
      <c r="F32" s="97"/>
      <c r="G32" s="97"/>
      <c r="H32" s="97"/>
      <c r="I32" s="97"/>
      <c r="J32" s="97"/>
      <c r="K32" s="97"/>
      <c r="L32" s="98"/>
      <c r="M32" s="97"/>
      <c r="N32" s="97"/>
      <c r="O32" s="97"/>
      <c r="P32" s="97"/>
      <c r="Q32" s="97"/>
      <c r="R32" s="97"/>
      <c r="S32" s="97"/>
      <c r="T32" s="97" t="s">
        <v>73</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3" t="s">
        <v>34</v>
      </c>
      <c r="D33" s="243"/>
      <c r="E33" s="243" t="s">
        <v>35</v>
      </c>
      <c r="F33" s="243"/>
      <c r="G33" s="243"/>
      <c r="H33" s="243"/>
      <c r="I33" s="97"/>
      <c r="J33" s="245" t="s">
        <v>38</v>
      </c>
      <c r="K33" s="245"/>
      <c r="L33" s="245"/>
      <c r="M33" s="245"/>
      <c r="N33" s="67"/>
      <c r="O33" s="67"/>
      <c r="P33" s="96" t="s">
        <v>46</v>
      </c>
      <c r="Q33" s="96"/>
      <c r="R33" s="97"/>
      <c r="S33" s="97"/>
      <c r="T33" s="246" t="s">
        <v>7</v>
      </c>
      <c r="U33" s="247"/>
      <c r="V33" s="246" t="s">
        <v>8</v>
      </c>
      <c r="W33" s="248"/>
      <c r="X33" s="248"/>
      <c r="Y33" s="24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4"/>
      <c r="D34" s="244"/>
      <c r="E34" s="244" t="s">
        <v>36</v>
      </c>
      <c r="F34" s="244"/>
      <c r="G34" s="244" t="s">
        <v>37</v>
      </c>
      <c r="H34" s="244"/>
      <c r="I34" s="97"/>
      <c r="J34" s="244" t="s">
        <v>36</v>
      </c>
      <c r="K34" s="244"/>
      <c r="L34" s="244" t="s">
        <v>37</v>
      </c>
      <c r="M34" s="244"/>
      <c r="N34" s="67"/>
      <c r="O34" s="67"/>
      <c r="P34" s="96" t="s">
        <v>43</v>
      </c>
      <c r="Q34" s="96"/>
      <c r="R34" s="97"/>
      <c r="S34" s="97"/>
      <c r="T34" s="246" t="s">
        <v>3</v>
      </c>
      <c r="U34" s="247"/>
      <c r="V34" s="246" t="s">
        <v>49</v>
      </c>
      <c r="W34" s="248"/>
      <c r="X34" s="248"/>
      <c r="Y34" s="247"/>
      <c r="Z34" s="139"/>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6" t="s">
        <v>3</v>
      </c>
      <c r="D35" s="247"/>
      <c r="E35" s="249">
        <f>SUMIFS($AU$13:$AV$30,$C$13:$D$30,"福祉用具専門相談員",$E$13:$F$30,"A")</f>
        <v>0</v>
      </c>
      <c r="F35" s="250"/>
      <c r="G35" s="251">
        <f>SUMIFS($AW$13:$AX$30,$C$13:$D$30,"福祉用具専門相談員",$E$13:$F$30,"A")</f>
        <v>0</v>
      </c>
      <c r="H35" s="252"/>
      <c r="I35" s="110"/>
      <c r="J35" s="253">
        <v>0</v>
      </c>
      <c r="K35" s="254"/>
      <c r="L35" s="253">
        <v>0</v>
      </c>
      <c r="M35" s="254"/>
      <c r="N35" s="109"/>
      <c r="O35" s="109"/>
      <c r="P35" s="253">
        <v>0</v>
      </c>
      <c r="Q35" s="254"/>
      <c r="R35" s="97"/>
      <c r="S35" s="97"/>
      <c r="T35" s="246" t="s">
        <v>4</v>
      </c>
      <c r="U35" s="247"/>
      <c r="V35" s="246" t="s">
        <v>50</v>
      </c>
      <c r="W35" s="248"/>
      <c r="X35" s="248"/>
      <c r="Y35" s="247"/>
      <c r="Z35" s="13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46" t="s">
        <v>4</v>
      </c>
      <c r="D36" s="247"/>
      <c r="E36" s="249">
        <f>SUMIFS($AU$13:$AV$30,$C$13:$D$30,"福祉用具専門相談員",$E$13:$F$30,"B")</f>
        <v>0</v>
      </c>
      <c r="F36" s="250"/>
      <c r="G36" s="251">
        <f>SUMIFS($AW$13:$AX$30,$C$13:$D$30,"福祉用具専門相談員",$E$13:$F$30,"B")</f>
        <v>0</v>
      </c>
      <c r="H36" s="252"/>
      <c r="I36" s="110"/>
      <c r="J36" s="253">
        <v>0</v>
      </c>
      <c r="K36" s="254"/>
      <c r="L36" s="253">
        <v>0</v>
      </c>
      <c r="M36" s="254"/>
      <c r="N36" s="109"/>
      <c r="O36" s="109"/>
      <c r="P36" s="253">
        <v>0</v>
      </c>
      <c r="Q36" s="254"/>
      <c r="R36" s="97"/>
      <c r="S36" s="97"/>
      <c r="T36" s="246" t="s">
        <v>5</v>
      </c>
      <c r="U36" s="247"/>
      <c r="V36" s="246" t="s">
        <v>51</v>
      </c>
      <c r="W36" s="248"/>
      <c r="X36" s="248"/>
      <c r="Y36" s="247"/>
      <c r="Z36" s="136"/>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46" t="s">
        <v>5</v>
      </c>
      <c r="D37" s="247"/>
      <c r="E37" s="249">
        <f>SUMIFS($AU$13:$AV$30,$C$13:$D$30,"福祉用具専門相談員",$E$13:$F$30,"C")</f>
        <v>0</v>
      </c>
      <c r="F37" s="250"/>
      <c r="G37" s="251">
        <f>SUMIFS($AW$13:$AX$30,$C$13:$D$30,"福祉用具専門相談員",$E$13:$F$30,"C")</f>
        <v>0</v>
      </c>
      <c r="H37" s="252"/>
      <c r="I37" s="110"/>
      <c r="J37" s="253">
        <v>0</v>
      </c>
      <c r="K37" s="254"/>
      <c r="L37" s="255">
        <v>0</v>
      </c>
      <c r="M37" s="256"/>
      <c r="N37" s="109"/>
      <c r="O37" s="109"/>
      <c r="P37" s="249" t="s">
        <v>30</v>
      </c>
      <c r="Q37" s="250"/>
      <c r="R37" s="97"/>
      <c r="S37" s="97"/>
      <c r="T37" s="246" t="s">
        <v>6</v>
      </c>
      <c r="U37" s="247"/>
      <c r="V37" s="246" t="s">
        <v>72</v>
      </c>
      <c r="W37" s="248"/>
      <c r="X37" s="248"/>
      <c r="Y37" s="247"/>
      <c r="Z37" s="137"/>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46" t="s">
        <v>6</v>
      </c>
      <c r="D38" s="247"/>
      <c r="E38" s="249">
        <f>SUMIFS($AU$13:$AV$30,$C$13:$D$30,"福祉用具専門相談員",$E$13:$F$30,"D")</f>
        <v>0</v>
      </c>
      <c r="F38" s="250"/>
      <c r="G38" s="251">
        <f>SUMIFS($AW$13:$AX$30,$C$13:$D$30,"福祉用具専門相談員",$E$13:$F$30,"D")</f>
        <v>0</v>
      </c>
      <c r="H38" s="252"/>
      <c r="I38" s="110"/>
      <c r="J38" s="253">
        <v>0</v>
      </c>
      <c r="K38" s="254"/>
      <c r="L38" s="255">
        <v>0</v>
      </c>
      <c r="M38" s="256"/>
      <c r="N38" s="109"/>
      <c r="O38" s="109"/>
      <c r="P38" s="249" t="s">
        <v>30</v>
      </c>
      <c r="Q38" s="250"/>
      <c r="R38" s="97"/>
      <c r="S38" s="97"/>
      <c r="T38" s="97"/>
      <c r="U38" s="257"/>
      <c r="V38" s="257"/>
      <c r="W38" s="258"/>
      <c r="X38" s="258"/>
      <c r="Y38" s="143"/>
      <c r="Z38" s="14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46" t="s">
        <v>27</v>
      </c>
      <c r="D39" s="247"/>
      <c r="E39" s="249">
        <f>SUM(E35:F38)</f>
        <v>0</v>
      </c>
      <c r="F39" s="250"/>
      <c r="G39" s="251">
        <f>SUM(G35:H38)</f>
        <v>0</v>
      </c>
      <c r="H39" s="252"/>
      <c r="I39" s="110"/>
      <c r="J39" s="249">
        <f>SUM(J35:K38)</f>
        <v>0</v>
      </c>
      <c r="K39" s="250"/>
      <c r="L39" s="249">
        <f>SUM(L35:M38)</f>
        <v>0</v>
      </c>
      <c r="M39" s="250"/>
      <c r="N39" s="109"/>
      <c r="O39" s="109"/>
      <c r="P39" s="249">
        <f>SUM(P35:Q36)</f>
        <v>0</v>
      </c>
      <c r="Q39" s="250"/>
      <c r="R39" s="97"/>
      <c r="S39" s="97"/>
      <c r="T39" s="97"/>
      <c r="U39" s="257"/>
      <c r="V39" s="257"/>
      <c r="W39" s="258"/>
      <c r="X39" s="258"/>
      <c r="Y39" s="142"/>
      <c r="Z39" s="142"/>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8" t="s">
        <v>44</v>
      </c>
      <c r="D41" s="97"/>
      <c r="E41" s="97"/>
      <c r="F41" s="97"/>
      <c r="G41" s="97"/>
      <c r="H41" s="97"/>
      <c r="I41" s="105" t="s">
        <v>89</v>
      </c>
      <c r="J41" s="266" t="s">
        <v>90</v>
      </c>
      <c r="K41" s="267"/>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4" t="s">
        <v>41</v>
      </c>
      <c r="N43" s="244"/>
      <c r="O43" s="244"/>
      <c r="P43" s="244"/>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268">
        <f>IF($J$41="週",L39,J39)</f>
        <v>0</v>
      </c>
      <c r="D44" s="269"/>
      <c r="E44" s="269"/>
      <c r="F44" s="270"/>
      <c r="G44" s="138" t="s">
        <v>28</v>
      </c>
      <c r="H44" s="246">
        <f>IF($J$41="週",$AV$5,$AZ$5)</f>
        <v>40</v>
      </c>
      <c r="I44" s="248"/>
      <c r="J44" s="248"/>
      <c r="K44" s="247"/>
      <c r="L44" s="138" t="s">
        <v>29</v>
      </c>
      <c r="M44" s="260">
        <f>ROUNDDOWN(C44/H44,1)</f>
        <v>0</v>
      </c>
      <c r="N44" s="261"/>
      <c r="O44" s="261"/>
      <c r="P44" s="262"/>
      <c r="Q44" s="97"/>
      <c r="R44" s="97"/>
      <c r="S44" s="97"/>
      <c r="T44" s="97"/>
      <c r="U44" s="259"/>
      <c r="V44" s="259"/>
      <c r="W44" s="259"/>
      <c r="X44" s="259"/>
      <c r="Y44" s="136"/>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c r="D45" s="97"/>
      <c r="E45" s="97"/>
      <c r="F45" s="97"/>
      <c r="G45" s="97"/>
      <c r="H45" s="97"/>
      <c r="I45" s="97"/>
      <c r="J45" s="97"/>
      <c r="K45" s="97"/>
      <c r="L45" s="98"/>
      <c r="M45" s="97" t="s">
        <v>74</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130</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46</v>
      </c>
      <c r="D47" s="97"/>
      <c r="E47" s="97"/>
      <c r="F47" s="97"/>
      <c r="G47" s="97"/>
      <c r="H47" s="97"/>
      <c r="I47" s="97"/>
      <c r="J47" s="97"/>
      <c r="K47" s="97"/>
      <c r="L47" s="98"/>
      <c r="M47" s="138"/>
      <c r="N47" s="138"/>
      <c r="O47" s="138"/>
      <c r="P47" s="138"/>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67" t="s">
        <v>42</v>
      </c>
      <c r="D48" s="67"/>
      <c r="E48" s="67"/>
      <c r="F48" s="67"/>
      <c r="G48" s="67"/>
      <c r="H48" s="97" t="s">
        <v>45</v>
      </c>
      <c r="I48" s="67"/>
      <c r="J48" s="67"/>
      <c r="K48" s="67"/>
      <c r="L48" s="67"/>
      <c r="M48" s="244" t="s">
        <v>27</v>
      </c>
      <c r="N48" s="244"/>
      <c r="O48" s="244"/>
      <c r="P48" s="244"/>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246">
        <f>P39</f>
        <v>0</v>
      </c>
      <c r="D49" s="248"/>
      <c r="E49" s="248"/>
      <c r="F49" s="247"/>
      <c r="G49" s="138" t="s">
        <v>83</v>
      </c>
      <c r="H49" s="260">
        <f>M44</f>
        <v>0</v>
      </c>
      <c r="I49" s="261"/>
      <c r="J49" s="261"/>
      <c r="K49" s="262"/>
      <c r="L49" s="138" t="s">
        <v>29</v>
      </c>
      <c r="M49" s="263">
        <f>ROUNDDOWN(C49+H49,1)</f>
        <v>0</v>
      </c>
      <c r="N49" s="264"/>
      <c r="O49" s="264"/>
      <c r="P49" s="265"/>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プルダウン・リスト!$C$5:$C$11</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9"/>
  <sheetViews>
    <sheetView workbookViewId="0"/>
  </sheetViews>
  <sheetFormatPr defaultRowHeight="25.5" x14ac:dyDescent="0.4"/>
  <cols>
    <col min="1" max="1" width="2" style="111" customWidth="1"/>
    <col min="2" max="2" width="8.625" style="111" customWidth="1"/>
    <col min="3" max="11" width="40.625" style="111" customWidth="1"/>
    <col min="12" max="16384" width="9" style="111"/>
  </cols>
  <sheetData>
    <row r="1" spans="1:11" x14ac:dyDescent="0.4">
      <c r="A1" s="111" t="s">
        <v>135</v>
      </c>
    </row>
    <row r="2" spans="1:11" x14ac:dyDescent="0.4">
      <c r="B2" s="111" t="s">
        <v>77</v>
      </c>
    </row>
    <row r="4" spans="1:11" x14ac:dyDescent="0.4">
      <c r="B4" s="112" t="s">
        <v>78</v>
      </c>
      <c r="C4" s="112" t="s">
        <v>79</v>
      </c>
    </row>
    <row r="5" spans="1:11" x14ac:dyDescent="0.4">
      <c r="B5" s="112">
        <v>1</v>
      </c>
      <c r="C5" s="140" t="s">
        <v>109</v>
      </c>
    </row>
    <row r="6" spans="1:11" x14ac:dyDescent="0.4">
      <c r="B6" s="112">
        <v>2</v>
      </c>
      <c r="C6" s="140" t="s">
        <v>110</v>
      </c>
    </row>
    <row r="7" spans="1:11" x14ac:dyDescent="0.4">
      <c r="B7" s="112">
        <v>3</v>
      </c>
      <c r="C7" s="140" t="s">
        <v>111</v>
      </c>
    </row>
    <row r="8" spans="1:11" x14ac:dyDescent="0.4">
      <c r="B8" s="112">
        <v>4</v>
      </c>
      <c r="C8" s="140" t="s">
        <v>112</v>
      </c>
    </row>
    <row r="9" spans="1:11" x14ac:dyDescent="0.4">
      <c r="B9" s="112">
        <v>5</v>
      </c>
      <c r="C9" s="140" t="s">
        <v>113</v>
      </c>
    </row>
    <row r="10" spans="1:11" x14ac:dyDescent="0.4">
      <c r="B10" s="112">
        <v>6</v>
      </c>
      <c r="C10" s="140" t="s">
        <v>114</v>
      </c>
    </row>
    <row r="11" spans="1:11" x14ac:dyDescent="0.4">
      <c r="B11" s="112">
        <v>7</v>
      </c>
      <c r="C11" s="140" t="s">
        <v>134</v>
      </c>
    </row>
    <row r="12" spans="1:11" x14ac:dyDescent="0.4">
      <c r="B12" s="112">
        <v>8</v>
      </c>
      <c r="C12" s="140"/>
    </row>
    <row r="14" spans="1:11" x14ac:dyDescent="0.4">
      <c r="B14" s="111" t="s">
        <v>76</v>
      </c>
    </row>
    <row r="15" spans="1:11" ht="26.25" thickBot="1" x14ac:dyDescent="0.45"/>
    <row r="16" spans="1:11" ht="26.25" thickBot="1" x14ac:dyDescent="0.45">
      <c r="B16" s="141" t="s">
        <v>67</v>
      </c>
      <c r="C16" s="114" t="s">
        <v>2</v>
      </c>
      <c r="D16" s="115" t="s">
        <v>115</v>
      </c>
      <c r="E16" s="116" t="s">
        <v>33</v>
      </c>
      <c r="F16" s="116" t="s">
        <v>33</v>
      </c>
      <c r="G16" s="116" t="s">
        <v>33</v>
      </c>
      <c r="H16" s="116" t="s">
        <v>33</v>
      </c>
      <c r="I16" s="116" t="s">
        <v>91</v>
      </c>
      <c r="J16" s="116" t="s">
        <v>91</v>
      </c>
      <c r="K16" s="117" t="s">
        <v>91</v>
      </c>
    </row>
    <row r="17" spans="2:11" x14ac:dyDescent="0.4">
      <c r="B17" s="273" t="s">
        <v>68</v>
      </c>
      <c r="C17" s="120" t="s">
        <v>70</v>
      </c>
      <c r="D17" s="146" t="s">
        <v>116</v>
      </c>
      <c r="E17" s="122"/>
      <c r="F17" s="122"/>
      <c r="G17" s="122"/>
      <c r="H17" s="122"/>
      <c r="I17" s="118"/>
      <c r="J17" s="118"/>
      <c r="K17" s="119"/>
    </row>
    <row r="18" spans="2:11" x14ac:dyDescent="0.4">
      <c r="B18" s="273"/>
      <c r="C18" s="120" t="s">
        <v>70</v>
      </c>
      <c r="D18" s="122" t="s">
        <v>107</v>
      </c>
      <c r="E18" s="122"/>
      <c r="F18" s="122"/>
      <c r="G18" s="122"/>
      <c r="H18" s="122"/>
      <c r="I18" s="113"/>
      <c r="J18" s="113"/>
      <c r="K18" s="121"/>
    </row>
    <row r="19" spans="2:11" x14ac:dyDescent="0.4">
      <c r="B19" s="273"/>
      <c r="C19" s="120" t="s">
        <v>70</v>
      </c>
      <c r="D19" s="122" t="s">
        <v>31</v>
      </c>
      <c r="E19" s="122"/>
      <c r="F19" s="122"/>
      <c r="G19" s="122"/>
      <c r="H19" s="122"/>
      <c r="I19" s="113"/>
      <c r="J19" s="113"/>
      <c r="K19" s="121"/>
    </row>
    <row r="20" spans="2:11" x14ac:dyDescent="0.4">
      <c r="B20" s="273"/>
      <c r="C20" s="120" t="s">
        <v>33</v>
      </c>
      <c r="D20" s="122" t="s">
        <v>32</v>
      </c>
      <c r="E20" s="122"/>
      <c r="F20" s="122"/>
      <c r="G20" s="122"/>
      <c r="H20" s="122"/>
      <c r="I20" s="113"/>
      <c r="J20" s="113"/>
      <c r="K20" s="121"/>
    </row>
    <row r="21" spans="2:11" x14ac:dyDescent="0.4">
      <c r="B21" s="273"/>
      <c r="C21" s="120" t="s">
        <v>33</v>
      </c>
      <c r="D21" s="122" t="s">
        <v>105</v>
      </c>
      <c r="E21" s="122"/>
      <c r="F21" s="122"/>
      <c r="G21" s="122"/>
      <c r="H21" s="122"/>
      <c r="I21" s="113"/>
      <c r="J21" s="113"/>
      <c r="K21" s="121"/>
    </row>
    <row r="22" spans="2:11" x14ac:dyDescent="0.4">
      <c r="B22" s="273"/>
      <c r="C22" s="120" t="s">
        <v>33</v>
      </c>
      <c r="D22" s="122" t="s">
        <v>106</v>
      </c>
      <c r="E22" s="122"/>
      <c r="F22" s="122"/>
      <c r="G22" s="122"/>
      <c r="H22" s="122"/>
      <c r="I22" s="113"/>
      <c r="J22" s="113"/>
      <c r="K22" s="121"/>
    </row>
    <row r="23" spans="2:11" x14ac:dyDescent="0.4">
      <c r="B23" s="273"/>
      <c r="C23" s="120" t="s">
        <v>33</v>
      </c>
      <c r="D23" s="122" t="s">
        <v>117</v>
      </c>
      <c r="E23" s="122"/>
      <c r="F23" s="122"/>
      <c r="G23" s="122"/>
      <c r="H23" s="122"/>
      <c r="I23" s="113"/>
      <c r="J23" s="113"/>
      <c r="K23" s="121"/>
    </row>
    <row r="24" spans="2:11" x14ac:dyDescent="0.4">
      <c r="B24" s="273"/>
      <c r="C24" s="120" t="s">
        <v>33</v>
      </c>
      <c r="D24" s="122" t="s">
        <v>118</v>
      </c>
      <c r="E24" s="122"/>
      <c r="F24" s="122"/>
      <c r="G24" s="122"/>
      <c r="H24" s="122"/>
      <c r="I24" s="113"/>
      <c r="J24" s="113"/>
      <c r="K24" s="121"/>
    </row>
    <row r="25" spans="2:11" x14ac:dyDescent="0.4">
      <c r="B25" s="273"/>
      <c r="C25" s="120" t="s">
        <v>33</v>
      </c>
      <c r="D25" s="122" t="s">
        <v>119</v>
      </c>
      <c r="E25" s="122"/>
      <c r="F25" s="122"/>
      <c r="G25" s="122"/>
      <c r="H25" s="122"/>
      <c r="I25" s="113"/>
      <c r="J25" s="113"/>
      <c r="K25" s="121"/>
    </row>
    <row r="26" spans="2:11" x14ac:dyDescent="0.4">
      <c r="B26" s="273"/>
      <c r="C26" s="120" t="s">
        <v>33</v>
      </c>
      <c r="D26" s="123" t="s">
        <v>91</v>
      </c>
      <c r="E26" s="123"/>
      <c r="F26" s="123"/>
      <c r="G26" s="123"/>
      <c r="H26" s="123"/>
      <c r="I26" s="113"/>
      <c r="J26" s="113"/>
      <c r="K26" s="121"/>
    </row>
    <row r="27" spans="2:11" x14ac:dyDescent="0.4">
      <c r="B27" s="273"/>
      <c r="C27" s="120" t="s">
        <v>33</v>
      </c>
      <c r="D27" s="123" t="s">
        <v>91</v>
      </c>
      <c r="E27" s="123"/>
      <c r="F27" s="123"/>
      <c r="G27" s="123"/>
      <c r="H27" s="123"/>
      <c r="I27" s="113"/>
      <c r="J27" s="113"/>
      <c r="K27" s="121"/>
    </row>
    <row r="28" spans="2:11" x14ac:dyDescent="0.4">
      <c r="B28" s="273"/>
      <c r="C28" s="120" t="s">
        <v>33</v>
      </c>
      <c r="D28" s="123" t="s">
        <v>91</v>
      </c>
      <c r="E28" s="123"/>
      <c r="F28" s="123"/>
      <c r="G28" s="123"/>
      <c r="H28" s="123"/>
      <c r="I28" s="113"/>
      <c r="J28" s="113"/>
      <c r="K28" s="121"/>
    </row>
    <row r="29" spans="2:11" ht="26.25" thickBot="1" x14ac:dyDescent="0.45">
      <c r="B29" s="274"/>
      <c r="C29" s="124" t="s">
        <v>33</v>
      </c>
      <c r="D29" s="125" t="s">
        <v>91</v>
      </c>
      <c r="E29" s="125"/>
      <c r="F29" s="125"/>
      <c r="G29" s="125"/>
      <c r="H29" s="125"/>
      <c r="I29" s="125"/>
      <c r="J29" s="125"/>
      <c r="K29" s="126"/>
    </row>
  </sheetData>
  <mergeCells count="1">
    <mergeCell ref="B17:B29"/>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勤務表の記入方法</vt:lpstr>
      <vt:lpstr>【記載例】福祉用具</vt:lpstr>
      <vt:lpstr>勤務表</vt:lpstr>
      <vt:lpstr>プルダウン・リスト</vt:lpstr>
      <vt:lpstr>【記載例】福祉用具!Print_Area</vt:lpstr>
      <vt:lpstr>勤務表!Print_Area</vt:lpstr>
      <vt:lpstr>勤務表の記入方法!Print_Area</vt:lpstr>
      <vt:lpstr>【記載例】福祉用具!Print_Titles</vt:lpstr>
      <vt:lpstr>勤務表!Print_Titles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2023-09-26T01:59:39Z</dcterms:created>
  <dcterms:modified xsi:type="dcterms:W3CDTF">2025-01-21T01:48:02Z</dcterms:modified>
</cp:coreProperties>
</file>